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VEŘEJNÉ ZAKÁZKY\VZ_2024\VZMR - Kotelna Myslíkova\"/>
    </mc:Choice>
  </mc:AlternateContent>
  <bookViews>
    <workbookView xWindow="0" yWindow="0" windowWidth="16380" windowHeight="8190" tabRatio="500" activeTab="1"/>
  </bookViews>
  <sheets>
    <sheet name="Sumář" sheetId="7" r:id="rId1"/>
    <sheet name="Strojní část" sheetId="5" r:id="rId2"/>
    <sheet name="MaR - Specifikace materiálu" sheetId="1" r:id="rId3"/>
    <sheet name="MaR - Rekapitulace" sheetId="3" r:id="rId4"/>
    <sheet name="Soustava" sheetId="6" r:id="rId5"/>
  </sheets>
  <calcPr calcId="162913"/>
  <extLst>
    <ext xmlns:loext="http://schemas.libreoffice.org/" uri="{7626C862-2A13-11E5-B345-FEFF819CDC9F}">
      <loext:extCalcPr stringRefSyntax="CalcA1"/>
    </ext>
  </extLst>
</workbook>
</file>

<file path=xl/calcChain.xml><?xml version="1.0" encoding="utf-8"?>
<calcChain xmlns="http://schemas.openxmlformats.org/spreadsheetml/2006/main">
  <c r="H11" i="7" l="1"/>
  <c r="H10" i="7"/>
  <c r="H9" i="7"/>
  <c r="H8" i="7"/>
  <c r="G12" i="6"/>
  <c r="G11" i="6"/>
  <c r="G10" i="6"/>
  <c r="G9" i="6"/>
  <c r="G8" i="6"/>
  <c r="G7" i="6"/>
  <c r="G6" i="6"/>
  <c r="G5" i="6"/>
  <c r="F5" i="6"/>
  <c r="E5" i="6"/>
  <c r="G125" i="5"/>
  <c r="G124" i="5"/>
  <c r="G123" i="5"/>
  <c r="G122" i="5"/>
  <c r="G121" i="5"/>
  <c r="G120" i="5"/>
  <c r="G119" i="5"/>
  <c r="G118" i="5"/>
  <c r="G117" i="5"/>
  <c r="G116" i="5"/>
  <c r="G115" i="5"/>
  <c r="G114" i="5"/>
  <c r="G113" i="5"/>
  <c r="G112" i="5"/>
  <c r="G109" i="5"/>
  <c r="G108" i="5"/>
  <c r="G107" i="5"/>
  <c r="G106" i="5"/>
  <c r="G105" i="5"/>
  <c r="G104" i="5"/>
  <c r="G103" i="5"/>
  <c r="G102" i="5"/>
  <c r="G101" i="5"/>
  <c r="G100" i="5"/>
  <c r="G99" i="5"/>
  <c r="G98" i="5"/>
  <c r="G97" i="5"/>
  <c r="G96" i="5"/>
  <c r="G93" i="5"/>
  <c r="G92" i="5"/>
  <c r="G91" i="5"/>
  <c r="G90" i="5"/>
  <c r="G89" i="5"/>
  <c r="G88" i="5"/>
  <c r="G87" i="5"/>
  <c r="G86" i="5"/>
  <c r="G82" i="5"/>
  <c r="G81" i="5"/>
  <c r="G80" i="5"/>
  <c r="G79" i="5"/>
  <c r="G78" i="5"/>
  <c r="G77" i="5"/>
  <c r="G76" i="5"/>
  <c r="G75" i="5"/>
  <c r="G74" i="5"/>
  <c r="G73" i="5"/>
  <c r="G72" i="5"/>
  <c r="G71" i="5"/>
  <c r="G70" i="5"/>
  <c r="G69" i="5"/>
  <c r="G68" i="5"/>
  <c r="G67" i="5"/>
  <c r="G66" i="5"/>
  <c r="G65" i="5"/>
  <c r="G64" i="5"/>
  <c r="G63" i="5"/>
  <c r="G62" i="5"/>
  <c r="G61" i="5"/>
  <c r="G60" i="5"/>
  <c r="G59" i="5"/>
  <c r="G58" i="5"/>
  <c r="G57" i="5"/>
  <c r="G56" i="5"/>
  <c r="G55" i="5"/>
  <c r="G54" i="5"/>
  <c r="G53" i="5"/>
  <c r="G52" i="5"/>
  <c r="G51" i="5"/>
  <c r="G50" i="5"/>
  <c r="G49" i="5"/>
  <c r="G48" i="5"/>
  <c r="G47" i="5"/>
  <c r="G46" i="5"/>
  <c r="G45" i="5"/>
  <c r="G44" i="5"/>
  <c r="G43" i="5"/>
  <c r="G42" i="5"/>
  <c r="G41" i="5"/>
  <c r="G40" i="5"/>
  <c r="G39" i="5"/>
  <c r="G38" i="5"/>
  <c r="G37" i="5"/>
  <c r="G36" i="5"/>
  <c r="G35" i="5"/>
  <c r="G34" i="5"/>
  <c r="G33" i="5"/>
  <c r="G32" i="5"/>
  <c r="G29" i="5"/>
  <c r="G28" i="5"/>
  <c r="G27" i="5"/>
  <c r="G26" i="5"/>
  <c r="G25" i="5"/>
  <c r="G24" i="5"/>
  <c r="G23" i="5"/>
  <c r="G22" i="5"/>
  <c r="G21" i="5"/>
  <c r="G20" i="5"/>
  <c r="G19" i="5"/>
  <c r="G18" i="5"/>
  <c r="G17" i="5"/>
  <c r="G16" i="5"/>
  <c r="G15" i="5"/>
  <c r="G14" i="5"/>
  <c r="G13" i="5"/>
  <c r="G12" i="5"/>
  <c r="G11" i="5"/>
  <c r="G10" i="5"/>
  <c r="G9" i="5"/>
  <c r="G8" i="5"/>
  <c r="G7" i="5"/>
  <c r="G5" i="5" s="1"/>
  <c r="F5" i="5"/>
  <c r="E5" i="5"/>
  <c r="B2" i="3"/>
  <c r="B3" i="3"/>
  <c r="B4" i="3"/>
  <c r="C4" i="3"/>
  <c r="B5" i="3"/>
  <c r="C5" i="3"/>
  <c r="B6" i="3"/>
  <c r="C6" i="3"/>
  <c r="B7" i="3"/>
  <c r="C7" i="3"/>
  <c r="B8" i="3"/>
  <c r="C8" i="3"/>
  <c r="I160" i="1"/>
  <c r="J160" i="1" s="1"/>
  <c r="H160" i="1"/>
  <c r="F160" i="1"/>
  <c r="I159" i="1"/>
  <c r="J159" i="1" s="1"/>
  <c r="H159" i="1"/>
  <c r="F159" i="1"/>
  <c r="I157" i="1"/>
  <c r="J157" i="1" s="1"/>
  <c r="H157" i="1"/>
  <c r="F157" i="1"/>
  <c r="I156" i="1"/>
  <c r="J156" i="1" s="1"/>
  <c r="H156" i="1"/>
  <c r="F156" i="1"/>
  <c r="I155" i="1"/>
  <c r="J155" i="1" s="1"/>
  <c r="H155" i="1"/>
  <c r="F155" i="1"/>
  <c r="I153" i="1"/>
  <c r="J153" i="1" s="1"/>
  <c r="H153" i="1"/>
  <c r="F153" i="1"/>
  <c r="I151" i="1"/>
  <c r="J151" i="1" s="1"/>
  <c r="H151" i="1"/>
  <c r="F151" i="1"/>
  <c r="I150" i="1"/>
  <c r="J150" i="1" s="1"/>
  <c r="H150" i="1"/>
  <c r="F150" i="1"/>
  <c r="I148" i="1"/>
  <c r="J148" i="1" s="1"/>
  <c r="H148" i="1"/>
  <c r="F148" i="1"/>
  <c r="I145" i="1"/>
  <c r="J145" i="1" s="1"/>
  <c r="H145" i="1"/>
  <c r="F145" i="1"/>
  <c r="I142" i="1"/>
  <c r="J142" i="1" s="1"/>
  <c r="H142" i="1"/>
  <c r="F142" i="1"/>
  <c r="I141" i="1"/>
  <c r="J141" i="1" s="1"/>
  <c r="H141" i="1"/>
  <c r="F141" i="1"/>
  <c r="I140" i="1"/>
  <c r="J140" i="1" s="1"/>
  <c r="H140" i="1"/>
  <c r="F140" i="1"/>
  <c r="I137" i="1"/>
  <c r="J137" i="1" s="1"/>
  <c r="H137" i="1"/>
  <c r="F137" i="1"/>
  <c r="I134" i="1"/>
  <c r="J134" i="1" s="1"/>
  <c r="H134" i="1"/>
  <c r="F134" i="1"/>
  <c r="I133" i="1"/>
  <c r="J133" i="1" s="1"/>
  <c r="H133" i="1"/>
  <c r="F133" i="1"/>
  <c r="I130" i="1"/>
  <c r="J130" i="1" s="1"/>
  <c r="H130" i="1"/>
  <c r="F130" i="1"/>
  <c r="I129" i="1"/>
  <c r="J129" i="1" s="1"/>
  <c r="H129" i="1"/>
  <c r="F129" i="1"/>
  <c r="I128" i="1"/>
  <c r="J128" i="1" s="1"/>
  <c r="H128" i="1"/>
  <c r="H162" i="1" s="1"/>
  <c r="F128" i="1"/>
  <c r="H125" i="1"/>
  <c r="I124" i="1"/>
  <c r="J124" i="1" s="1"/>
  <c r="H124" i="1"/>
  <c r="F124" i="1"/>
  <c r="I123" i="1"/>
  <c r="J123" i="1" s="1"/>
  <c r="H123" i="1"/>
  <c r="F123" i="1"/>
  <c r="I121" i="1"/>
  <c r="J121" i="1" s="1"/>
  <c r="H121" i="1"/>
  <c r="F121" i="1"/>
  <c r="I119" i="1"/>
  <c r="J119" i="1" s="1"/>
  <c r="H119" i="1"/>
  <c r="F119" i="1"/>
  <c r="I117" i="1"/>
  <c r="J117" i="1" s="1"/>
  <c r="H117" i="1"/>
  <c r="F117" i="1"/>
  <c r="I116" i="1"/>
  <c r="J116" i="1" s="1"/>
  <c r="H116" i="1"/>
  <c r="F116" i="1"/>
  <c r="I114" i="1"/>
  <c r="J114" i="1" s="1"/>
  <c r="H114" i="1"/>
  <c r="F114" i="1"/>
  <c r="I113" i="1"/>
  <c r="J113" i="1" s="1"/>
  <c r="H113" i="1"/>
  <c r="F113" i="1"/>
  <c r="J107" i="1"/>
  <c r="I107" i="1"/>
  <c r="H107" i="1"/>
  <c r="F107" i="1"/>
  <c r="J106" i="1"/>
  <c r="I106" i="1"/>
  <c r="H106" i="1"/>
  <c r="F106" i="1"/>
  <c r="J105" i="1"/>
  <c r="I105" i="1"/>
  <c r="H105" i="1"/>
  <c r="F105" i="1"/>
  <c r="J103" i="1"/>
  <c r="I103" i="1"/>
  <c r="H103" i="1"/>
  <c r="F103" i="1"/>
  <c r="J101" i="1"/>
  <c r="I101" i="1"/>
  <c r="H101" i="1"/>
  <c r="F101" i="1"/>
  <c r="J99" i="1"/>
  <c r="I99" i="1"/>
  <c r="H99" i="1"/>
  <c r="F99" i="1"/>
  <c r="J97" i="1"/>
  <c r="I97" i="1"/>
  <c r="H97" i="1"/>
  <c r="F97" i="1"/>
  <c r="J95" i="1"/>
  <c r="I95" i="1"/>
  <c r="H95" i="1"/>
  <c r="F95" i="1"/>
  <c r="J93" i="1"/>
  <c r="I93" i="1"/>
  <c r="H93" i="1"/>
  <c r="F93" i="1"/>
  <c r="J91" i="1"/>
  <c r="J108" i="1" s="1"/>
  <c r="I91" i="1"/>
  <c r="H91" i="1"/>
  <c r="H108" i="1" s="1"/>
  <c r="F91" i="1"/>
  <c r="I86" i="1"/>
  <c r="J86" i="1" s="1"/>
  <c r="H86" i="1"/>
  <c r="F86" i="1"/>
  <c r="I84" i="1"/>
  <c r="J84" i="1" s="1"/>
  <c r="H84" i="1"/>
  <c r="F84" i="1"/>
  <c r="I82" i="1"/>
  <c r="J82" i="1" s="1"/>
  <c r="H82" i="1"/>
  <c r="F82" i="1"/>
  <c r="I80" i="1"/>
  <c r="J80" i="1" s="1"/>
  <c r="H80" i="1"/>
  <c r="F80" i="1"/>
  <c r="I75" i="1"/>
  <c r="J75" i="1" s="1"/>
  <c r="H75" i="1"/>
  <c r="F75" i="1"/>
  <c r="I69" i="1"/>
  <c r="J69" i="1" s="1"/>
  <c r="H69" i="1"/>
  <c r="F69" i="1"/>
  <c r="I67" i="1"/>
  <c r="J67" i="1" s="1"/>
  <c r="H67" i="1"/>
  <c r="F67" i="1"/>
  <c r="I66" i="1"/>
  <c r="J66" i="1" s="1"/>
  <c r="H66" i="1"/>
  <c r="F66" i="1"/>
  <c r="I65" i="1"/>
  <c r="J65" i="1" s="1"/>
  <c r="H65" i="1"/>
  <c r="F65" i="1"/>
  <c r="I64" i="1"/>
  <c r="J64" i="1" s="1"/>
  <c r="H64" i="1"/>
  <c r="F64" i="1"/>
  <c r="I63" i="1"/>
  <c r="J63" i="1" s="1"/>
  <c r="H63" i="1"/>
  <c r="F63" i="1"/>
  <c r="I61" i="1"/>
  <c r="J61" i="1" s="1"/>
  <c r="H61" i="1"/>
  <c r="F61" i="1"/>
  <c r="I59" i="1"/>
  <c r="J59" i="1" s="1"/>
  <c r="H59" i="1"/>
  <c r="F59" i="1"/>
  <c r="I57" i="1"/>
  <c r="J57" i="1" s="1"/>
  <c r="H57" i="1"/>
  <c r="F57" i="1"/>
  <c r="I56" i="1"/>
  <c r="J56" i="1" s="1"/>
  <c r="H56" i="1"/>
  <c r="F56" i="1"/>
  <c r="I54" i="1"/>
  <c r="J54" i="1" s="1"/>
  <c r="H54" i="1"/>
  <c r="F54" i="1"/>
  <c r="I52" i="1"/>
  <c r="J52" i="1" s="1"/>
  <c r="H52" i="1"/>
  <c r="F52" i="1"/>
  <c r="I50" i="1"/>
  <c r="J50" i="1" s="1"/>
  <c r="H50" i="1"/>
  <c r="F50" i="1"/>
  <c r="I48" i="1"/>
  <c r="J48" i="1" s="1"/>
  <c r="H48" i="1"/>
  <c r="F48" i="1"/>
  <c r="I47" i="1"/>
  <c r="J47" i="1" s="1"/>
  <c r="H47" i="1"/>
  <c r="F47" i="1"/>
  <c r="I46" i="1"/>
  <c r="J46" i="1" s="1"/>
  <c r="H46" i="1"/>
  <c r="F46" i="1"/>
  <c r="I44" i="1"/>
  <c r="J44" i="1" s="1"/>
  <c r="H44" i="1"/>
  <c r="F44" i="1"/>
  <c r="I42" i="1"/>
  <c r="J42" i="1" s="1"/>
  <c r="J87" i="1" s="1"/>
  <c r="H42" i="1"/>
  <c r="H87" i="1" s="1"/>
  <c r="F42" i="1"/>
  <c r="F87" i="1" s="1"/>
  <c r="I38" i="1"/>
  <c r="J38" i="1" s="1"/>
  <c r="H38" i="1"/>
  <c r="F38" i="1"/>
  <c r="J36" i="1"/>
  <c r="I36" i="1"/>
  <c r="H36" i="1"/>
  <c r="F36" i="1"/>
  <c r="J34" i="1"/>
  <c r="I34" i="1"/>
  <c r="H34" i="1"/>
  <c r="F34" i="1"/>
  <c r="J32" i="1"/>
  <c r="I32" i="1"/>
  <c r="H32" i="1"/>
  <c r="F32" i="1"/>
  <c r="J30" i="1"/>
  <c r="I30" i="1"/>
  <c r="H30" i="1"/>
  <c r="F30" i="1"/>
  <c r="J29" i="1"/>
  <c r="I29" i="1"/>
  <c r="H29" i="1"/>
  <c r="F29" i="1"/>
  <c r="J27" i="1"/>
  <c r="I27" i="1"/>
  <c r="H27" i="1"/>
  <c r="F27" i="1"/>
  <c r="J25" i="1"/>
  <c r="I25" i="1"/>
  <c r="H25" i="1"/>
  <c r="F25" i="1"/>
  <c r="J24" i="1"/>
  <c r="I24" i="1"/>
  <c r="H24" i="1"/>
  <c r="F24" i="1"/>
  <c r="J22" i="1"/>
  <c r="I22" i="1"/>
  <c r="H22" i="1"/>
  <c r="F22" i="1"/>
  <c r="J20" i="1"/>
  <c r="I20" i="1"/>
  <c r="H20" i="1"/>
  <c r="F20" i="1"/>
  <c r="J19" i="1"/>
  <c r="I19" i="1"/>
  <c r="H19" i="1"/>
  <c r="F19" i="1"/>
  <c r="J17" i="1"/>
  <c r="I17" i="1"/>
  <c r="H17" i="1"/>
  <c r="F17" i="1"/>
  <c r="J15" i="1"/>
  <c r="I15" i="1"/>
  <c r="H15" i="1"/>
  <c r="F15" i="1"/>
  <c r="J13" i="1"/>
  <c r="I13" i="1"/>
  <c r="H13" i="1"/>
  <c r="F13" i="1"/>
  <c r="J10" i="1"/>
  <c r="I10" i="1"/>
  <c r="H10" i="1"/>
  <c r="F10" i="1"/>
  <c r="J6" i="1"/>
  <c r="I6" i="1"/>
  <c r="H6" i="1"/>
  <c r="F6" i="1"/>
  <c r="J5" i="1"/>
  <c r="I5" i="1"/>
  <c r="H5" i="1"/>
  <c r="H39" i="1" s="1"/>
  <c r="C3" i="3" s="1"/>
  <c r="F5" i="1"/>
  <c r="F39" i="1" s="1"/>
  <c r="J39" i="1" l="1"/>
  <c r="F109" i="1"/>
  <c r="H109" i="1"/>
  <c r="J109" i="1"/>
  <c r="J125" i="1"/>
  <c r="F161" i="1"/>
  <c r="J161" i="1" s="1"/>
  <c r="J162" i="1" s="1"/>
  <c r="H163" i="1"/>
  <c r="C2" i="3" l="1"/>
  <c r="C10" i="3" s="1"/>
  <c r="F162" i="1"/>
  <c r="J163" i="1"/>
  <c r="F163" i="1" l="1"/>
</calcChain>
</file>

<file path=xl/sharedStrings.xml><?xml version="1.0" encoding="utf-8"?>
<sst xmlns="http://schemas.openxmlformats.org/spreadsheetml/2006/main" count="617" uniqueCount="386">
  <si>
    <t>Pozice</t>
  </si>
  <si>
    <t>Název</t>
  </si>
  <si>
    <t>Mj</t>
  </si>
  <si>
    <t>Počet</t>
  </si>
  <si>
    <t>Materiál</t>
  </si>
  <si>
    <t>Materiál celkem</t>
  </si>
  <si>
    <t>Montáž</t>
  </si>
  <si>
    <t>Montáž celkem</t>
  </si>
  <si>
    <t>Cena</t>
  </si>
  <si>
    <t>Cena celkem</t>
  </si>
  <si>
    <t>Dodávky</t>
  </si>
  <si>
    <t>Rozvděč DT1</t>
  </si>
  <si>
    <t>DDC Climatix</t>
  </si>
  <si>
    <t>A1</t>
  </si>
  <si>
    <t>POL 638.70 Podstanice DDC, 8 UI, 5 DI, 6 DO, 2 AO, Modbus RTU, RS 232, ModBus TCP/IP, HMI</t>
  </si>
  <si>
    <t>ks</t>
  </si>
  <si>
    <t>A2</t>
  </si>
  <si>
    <t>SMS-232 Modem Siemens pro zasílání poruch ŘS Climatix</t>
  </si>
  <si>
    <t>Mi - ROZVÁDĚČE   IP65</t>
  </si>
  <si>
    <t>ROZVODNICE PRO MODULOVÉ PŘÍSTROJE</t>
  </si>
  <si>
    <t>BARVA ŠEDÁ, RAL 7032, MATERIÁL ODOLNÝ POLYKARBONÁT</t>
  </si>
  <si>
    <t>DT1</t>
  </si>
  <si>
    <t>Mi 91444 48 modulových jednotek, 4x12x18mm, svorkovnice PE a N , průhledné dveře s Mi KL 12</t>
  </si>
  <si>
    <t>Mi - ROZVÁDĚČE IP65</t>
  </si>
  <si>
    <t>PŘÍSLUŠENSTVÍ</t>
  </si>
  <si>
    <t>Mi WD 2 stěnové těsnění</t>
  </si>
  <si>
    <t>Jističe</t>
  </si>
  <si>
    <t>FA1-8</t>
  </si>
  <si>
    <t>LTE-6B-1 Jistič</t>
  </si>
  <si>
    <t>Ks</t>
  </si>
  <si>
    <t>HAGER SVODIČE BLESKOVÉHO PROUDU A PŘEPĚTÍ</t>
  </si>
  <si>
    <t>FU101</t>
  </si>
  <si>
    <t>DA-275 DF 16 Svodič přepětí pro síť TN-S</t>
  </si>
  <si>
    <t>ŘADOVÉ SVORNICE POJISTKOVÉ</t>
  </si>
  <si>
    <t>FU0.1, 1.1</t>
  </si>
  <si>
    <t>SAKS 1/35 G20 řadová svorka pojistková, T2A</t>
  </si>
  <si>
    <t>FU1.2, 1.3</t>
  </si>
  <si>
    <t>SAKS 1/35 G20 řadová svorka pojistková, F500mA</t>
  </si>
  <si>
    <t>Signálky</t>
  </si>
  <si>
    <t>HL1</t>
  </si>
  <si>
    <t>MKA-SC-A230 Světelné návěstí</t>
  </si>
  <si>
    <t>Pomocné spínače</t>
  </si>
  <si>
    <t>KA0.1, 0.2</t>
  </si>
  <si>
    <t>RPI-08-002-X230-SE Instalační relé</t>
  </si>
  <si>
    <t>KA0.3-0.9</t>
  </si>
  <si>
    <t>RPI-08-003-UNI-SE Instalační relé</t>
  </si>
  <si>
    <t>Vypínače</t>
  </si>
  <si>
    <t>QM1</t>
  </si>
  <si>
    <t>MSN-32-1</t>
  </si>
  <si>
    <t>Ovladače</t>
  </si>
  <si>
    <t>SA1</t>
  </si>
  <si>
    <t>MSK-10-SE Spínač</t>
  </si>
  <si>
    <t>SB1</t>
  </si>
  <si>
    <t>MTX-10-TB Ovládací tlačítko</t>
  </si>
  <si>
    <t>Transformátor</t>
  </si>
  <si>
    <t>TR1</t>
  </si>
  <si>
    <t>SEM62.1  AC230 V na AC24 V, 30VA</t>
  </si>
  <si>
    <t>ŘADOVÉ SVORNICE RSA 4 A</t>
  </si>
  <si>
    <t>X0-2,COM</t>
  </si>
  <si>
    <t>RSA 4 A Řadová svornice</t>
  </si>
  <si>
    <t>Zásuvky</t>
  </si>
  <si>
    <t>Z1</t>
  </si>
  <si>
    <t>ZSE-03 Soklová zásuvka</t>
  </si>
  <si>
    <t>Pomocný montážní materiál</t>
  </si>
  <si>
    <t>vodiče, koncovky aj.</t>
  </si>
  <si>
    <t>kpl</t>
  </si>
  <si>
    <t>Rozvděč DT1 - celkem</t>
  </si>
  <si>
    <t>Polní instrumentace</t>
  </si>
  <si>
    <t>SIGNALIZAČNÍ PŘÍSTROJE</t>
  </si>
  <si>
    <t>AF1</t>
  </si>
  <si>
    <t>Houkačka se světlem</t>
  </si>
  <si>
    <t>Snímač tlaku pro kapaliny a plyny</t>
  </si>
  <si>
    <t>B01</t>
  </si>
  <si>
    <t>QBE9200-P6  -  0 - 600kPa, 0 ÷ 10V</t>
  </si>
  <si>
    <t>Čidlo teploty pro regulátory RVS…</t>
  </si>
  <si>
    <t>B02, 1, 10, 12, 70</t>
  </si>
  <si>
    <t>QAD36/101 Příložné čidlo teploty, NTC 10 kOhm -30 až 130°C, 2 s</t>
  </si>
  <si>
    <t>B03, 9</t>
  </si>
  <si>
    <t>QAC34/101 Venkovní čidlo teploty, NTC 1 kOhm -50 až 70°C, IP54</t>
  </si>
  <si>
    <t>B3</t>
  </si>
  <si>
    <t>QAZ36.522/109 Čidlo teploty do jímky, NTC 10 kOhm 0 až 95 °C, 30 s, kabel 2 m</t>
  </si>
  <si>
    <t>Termostat</t>
  </si>
  <si>
    <t>D01</t>
  </si>
  <si>
    <t>RAK-TW.1000B-H Kapilárový jímkový/příložný, 15-95 st. C, nastavení žádané hodnoty pod krytem</t>
  </si>
  <si>
    <t>Snímače úniku plynu</t>
  </si>
  <si>
    <t>D02</t>
  </si>
  <si>
    <t>E 2630-CO-24 Snímač CO, 2 relé, 24V AC/DC</t>
  </si>
  <si>
    <t>D03</t>
  </si>
  <si>
    <t>E 2630-LEL-24 Snímač CH4, 2 relé, 24V AC/DC</t>
  </si>
  <si>
    <t>Kotel plynový Baxi</t>
  </si>
  <si>
    <t>K1, 2</t>
  </si>
  <si>
    <t>Power HT+ 1.70</t>
  </si>
  <si>
    <t>OCI 345, BUS Modul</t>
  </si>
  <si>
    <t>Rozšiřující modul pro 2. směšovaný nebo čerpadlový topný okruh / doplňkové funkce</t>
  </si>
  <si>
    <t>K1</t>
  </si>
  <si>
    <t>AVS75.390/109 (komunikace BSB)</t>
  </si>
  <si>
    <t>Príslušenstvo k regulátorom ALBATROS :</t>
  </si>
  <si>
    <t>LH1</t>
  </si>
  <si>
    <t>ZVA82.3/24</t>
  </si>
  <si>
    <t>Čerpadla Grundfos</t>
  </si>
  <si>
    <t>M1.1, 1.2</t>
  </si>
  <si>
    <t>UPML PWM</t>
  </si>
  <si>
    <t>Q15</t>
  </si>
  <si>
    <t>Magna 1 25-60</t>
  </si>
  <si>
    <t>Q2, 3</t>
  </si>
  <si>
    <t xml:space="preserve">ALPHA2 25-60 </t>
  </si>
  <si>
    <t>Q6</t>
  </si>
  <si>
    <t xml:space="preserve">ALPHA2 25-80 </t>
  </si>
  <si>
    <t>Q7</t>
  </si>
  <si>
    <t>UP 20-15 N</t>
  </si>
  <si>
    <t>SB01</t>
  </si>
  <si>
    <t>M22-PV/K01 Ovládací hlavice nouzového zastavení, 1V</t>
  </si>
  <si>
    <t>ELEKTROMAGNETICKÝ       VENTIL</t>
  </si>
  <si>
    <t>DVOUCESTNÝ,BEZ PROUDU UZAVŘEN,</t>
  </si>
  <si>
    <t>PRAC.TLAK min 0,15 max 0,4 MPa</t>
  </si>
  <si>
    <t>MÉDIUM Plyn</t>
  </si>
  <si>
    <t>jmen.nap. 230V/50Hz       typ:</t>
  </si>
  <si>
    <t>Y3</t>
  </si>
  <si>
    <t>EVPE 1050.02  -DN50</t>
  </si>
  <si>
    <t>Elektromagnetický ventil s cívkou a konektorem</t>
  </si>
  <si>
    <t>Ventilová tělesa EV 250 B  NC (bez proudu uzavřená) s cívkou BB clip-on , IP 65</t>
  </si>
  <si>
    <t>Teplota média: -30 až +140oC</t>
  </si>
  <si>
    <t>Napájecí napětí cívky 230V 50Hz</t>
  </si>
  <si>
    <t>Y4</t>
  </si>
  <si>
    <t>EV 220B 15B NC  -  G 1/2", Kv=4m3/h, Diferenční tlak Min= 0,3 bar, Max= 16 bar; Obj.č.: 032U451431</t>
  </si>
  <si>
    <t>Servopohony řada ARA 600, řídící s. 3-bodový, nap. 230 VAC</t>
  </si>
  <si>
    <t>Y1, 5</t>
  </si>
  <si>
    <t>ARA 651, doba běhu 90° 120s</t>
  </si>
  <si>
    <t>ZÁSUVKA NN, VARIANT+ IP 44 (PLAST)</t>
  </si>
  <si>
    <t>Z1, 2</t>
  </si>
  <si>
    <t>5518N-C02510 S Zásuvka jednonásobná IP 54, s ochranným kolíkem, s víčkem; d. Variant+; b. šedá (na hořlavé podklady B až D)</t>
  </si>
  <si>
    <t>KRABICOVÁ ROZVODKA PLASTOVÁ, IP54, PRO OSAZENÍ NA MATERIÁLY HOŘLAVOSTI A-C2, PRÁZDNÁ</t>
  </si>
  <si>
    <t>8110 117x117x42</t>
  </si>
  <si>
    <t>Polní instrumentace - celkem</t>
  </si>
  <si>
    <t>Ostatní</t>
  </si>
  <si>
    <t>PROVEDENI REVIZNICH ZKOUSEK</t>
  </si>
  <si>
    <t>DLE CSN 331500</t>
  </si>
  <si>
    <t xml:space="preserve"> Spoluprace s reviz.technikem</t>
  </si>
  <si>
    <t>hod</t>
  </si>
  <si>
    <t>Zkoušky a prohlídky elektrických rozvodů a zařízení celková prohlídka a vyhotovení revizní zprávy pro objem montážních prací</t>
  </si>
  <si>
    <t xml:space="preserve"> do 100 tis.Kč</t>
  </si>
  <si>
    <t>Zkoušky a prohlídky elektrických rozvodů a zařízení zkušební práce velmi slož.technol.s použitím automatizovaných systémů řízení</t>
  </si>
  <si>
    <t xml:space="preserve"> pro servomotory nn</t>
  </si>
  <si>
    <t>Zkoušky a prohlídky rozvodných zařízení, kontrola rozváděčů nn (1 pole) silových, hmotnosti</t>
  </si>
  <si>
    <t xml:space="preserve"> do 200 kg</t>
  </si>
  <si>
    <t>Zkoušky vodičů a kabelů, izolačního kabelu silového do 1 kV, počtu a průřezu žil</t>
  </si>
  <si>
    <t xml:space="preserve"> do 4x25 mm2</t>
  </si>
  <si>
    <t>Zkoušky vodičů a kabelů, izolačního kabelu ovládacího</t>
  </si>
  <si>
    <t xml:space="preserve"> od 5 do 7 žil</t>
  </si>
  <si>
    <t>KOORDINACE POSTUPU PRACI</t>
  </si>
  <si>
    <t xml:space="preserve"> S ostatnimi profesemi</t>
  </si>
  <si>
    <t>HODINOVE ZUCTOVACI SAZBY</t>
  </si>
  <si>
    <t xml:space="preserve"> Priprava ke komplexni zkousce</t>
  </si>
  <si>
    <t xml:space="preserve"> Zkusebni provoz</t>
  </si>
  <si>
    <t xml:space="preserve"> Zauceni obsluhy</t>
  </si>
  <si>
    <t>Ostatní - celkem</t>
  </si>
  <si>
    <t>Dodávky - celkem</t>
  </si>
  <si>
    <t>Elektromontáže</t>
  </si>
  <si>
    <t>Demontáže</t>
  </si>
  <si>
    <t>KABEL SILOVÝ,IZOLACE PVC</t>
  </si>
  <si>
    <t>CYKY-J 3x1.5 , pevně</t>
  </si>
  <si>
    <t>m</t>
  </si>
  <si>
    <t>CYKY-J 5x4 , pevně</t>
  </si>
  <si>
    <t>SDĚLOVACÍ KABEL</t>
  </si>
  <si>
    <t>J-Y(St)Y 1x2x0,8 , pevně</t>
  </si>
  <si>
    <t>J-Y(St)Y 2x2x0,8 , pevně</t>
  </si>
  <si>
    <t xml:space="preserve"> Demontaz stavajiciho zarizeni</t>
  </si>
  <si>
    <t>Demontáž výložníků typových, šířky do 400 mm nástěnných svařovaných</t>
  </si>
  <si>
    <t xml:space="preserve"> 1 výložníkem</t>
  </si>
  <si>
    <t>Demontáž žlabů kovových, typ Mars, ZPA, bez víka</t>
  </si>
  <si>
    <t xml:space="preserve"> přes 50 do 100 mm</t>
  </si>
  <si>
    <t xml:space="preserve"> přes 125 do 250 mm</t>
  </si>
  <si>
    <t>Demontáže - celkem</t>
  </si>
  <si>
    <t>Montáže</t>
  </si>
  <si>
    <t>KABELOVÝ ŽLAB MERKUR - ŽÁROVÝ ZINEK</t>
  </si>
  <si>
    <t>ARK - 10001 Žlab MERKUR   50/50 "ŽZ" - vzdálenost podpěr cca.2,0m</t>
  </si>
  <si>
    <t>ARK - 10002 Žlab MERKUR 100/50 "ŽZ" - vzdálenost podpěr cca.1,9m</t>
  </si>
  <si>
    <t>ARK - 10003 Žlab MERKUR 150/50 "ŽZ" - vzdálenost podpěr cca.1,8m</t>
  </si>
  <si>
    <t>PŘÍSLUŠENSTVÍ ŽLABŮ MERKUR - ŽÁROVÝ ZINEK</t>
  </si>
  <si>
    <t>SPOJKY</t>
  </si>
  <si>
    <t>ARK - 223010 Spojka SZM 1 "ŽZ" - pro spojení "žlab-žlab" - M2</t>
  </si>
  <si>
    <t>ARK - 223040 Spojka SZM 4 "ŽZ" - pro vytváření kolena a "T"-kusů (SZ 4A) - M1 + M2</t>
  </si>
  <si>
    <t>DRŽÁKY</t>
  </si>
  <si>
    <t>ARK - 224010 Držák DZM 1 "ŽZ" (DZ 1) - M1 + M2</t>
  </si>
  <si>
    <t>NOSNÍKY</t>
  </si>
  <si>
    <t>ARK - 225005 Nosník NZM 50 "ŽZ" (NZ 50) - pro žlab 50/50 - M1 + M2</t>
  </si>
  <si>
    <t>ARK - 225010 Nosník NZM 100 "ŽZ" (NZ 100) - pro žlab 50/50; 100/50; 100/100 - M1 + M2</t>
  </si>
  <si>
    <t>ARK - 225015 Nosník NZM 150 "ŽZ" (NZ 150) - pro žlab 150/50; 150/100 - M1 + M2</t>
  </si>
  <si>
    <t>STOJNY</t>
  </si>
  <si>
    <t>ARK - 227220 Stojna STPM  2200 "SZ" (2,0mm) prostorová-třístranná   (L=2216mm)</t>
  </si>
  <si>
    <t>ARK - 224300 Držák DZM STP "ŽZ" (DZ STP) - M1 + M2</t>
  </si>
  <si>
    <t>Lišty vkládací</t>
  </si>
  <si>
    <t>LH 40X40 LIŠTA HRANATÁ (2m) - DVOJITÝ ZÁMEK</t>
  </si>
  <si>
    <t>LHD 20X20 LIŠTA HRANATÁ (2m v kartonu) - DVOJITÝ ZÁMEK</t>
  </si>
  <si>
    <t>Trubky</t>
  </si>
  <si>
    <t>1416 TRUBKA OHEBNÁ - MONOFLEX</t>
  </si>
  <si>
    <t>CYKY-J 5x1.5 , pevně</t>
  </si>
  <si>
    <t>CYKY-J 7x1.5 , pevně</t>
  </si>
  <si>
    <t>Podružný materiál</t>
  </si>
  <si>
    <t>Montáže - celkem</t>
  </si>
  <si>
    <t>Elektromontáže - celkem</t>
  </si>
  <si>
    <t>Rekapitulace</t>
  </si>
  <si>
    <t xml:space="preserve">  Polní instrumentace</t>
  </si>
  <si>
    <t xml:space="preserve">  Ostatní</t>
  </si>
  <si>
    <t xml:space="preserve">  Demontáže</t>
  </si>
  <si>
    <t xml:space="preserve">  Montáže</t>
  </si>
  <si>
    <t>Náklady celkem bez DPH</t>
  </si>
  <si>
    <t>Položkový rozpočet – strojní část</t>
  </si>
  <si>
    <t>Modernizace kotelny – Myslíkova 7, Praha 1</t>
  </si>
  <si>
    <t>popis</t>
  </si>
  <si>
    <t>mn.</t>
  </si>
  <si>
    <t>MJ</t>
  </si>
  <si>
    <t xml:space="preserve">materiál </t>
  </si>
  <si>
    <t>montáž</t>
  </si>
  <si>
    <t>celkem</t>
  </si>
  <si>
    <t xml:space="preserve">celkem </t>
  </si>
  <si>
    <t>zdroj tepla</t>
  </si>
  <si>
    <t>1.1</t>
  </si>
  <si>
    <t>stacionární kondenzační kotel – například Baxi Power HT+ 1.70 – základní stavebnice kaskádové kotelny; KHP817101097 obsahující:
- 2x Baxi Power HT+ 1.70,
- 2x interface pro komunikaci BUS OCI 345,
- 1x obslužná jednotka QAA75
- 2x externí modul AVS75 pro směšovaný topný okruh, včetně čidla QAD36/101,
- příložné čidlo teplota QAD36/101
- čidlo venkovní teploty QAC34/101</t>
  </si>
  <si>
    <t>1.2</t>
  </si>
  <si>
    <t>sada pro kaskádu 2x Baxi Power HT+ 1.70, KHR717300100 obsahující především:
- hydraulický sběrač pro dva kotle,
- 2x sada hydraulického propojení kotle a sběrače s čerpadlem,
- připojení HVDT DN65
- HVDT DN65</t>
  </si>
  <si>
    <t>2</t>
  </si>
  <si>
    <t>nepřímotopný akumulační zásobník teplé vody o objemu cca 400 litrů s velkou teplosměnnou plochou – například Reflex AH400/1_B</t>
  </si>
  <si>
    <t>3</t>
  </si>
  <si>
    <t>kombinovaný rozdělovač/sběrač – například ETL RS MU104, včetně nohou a izolace</t>
  </si>
  <si>
    <t>kpk</t>
  </si>
  <si>
    <t>4</t>
  </si>
  <si>
    <t xml:space="preserve">membránová expanzní nádoba otopné soustavy o objemu min 180 litrů – například Reflex N 200/6 </t>
  </si>
  <si>
    <t>5</t>
  </si>
  <si>
    <t>magnetický odlučovač nečistot – například Reflex Exdirt D65 + Exferro D 50/76,1 + izolace Exiso D 50/76,1, včetně přírub a spojovacího materiálu</t>
  </si>
  <si>
    <t>6</t>
  </si>
  <si>
    <t>oběhové čerpadlo cirkulace teplé vody – například Grundfos UP 20-15 N, včetně šroubení a izolace</t>
  </si>
  <si>
    <t>7</t>
  </si>
  <si>
    <t>vodoměr spotřeby teplé vody – například Sensus 420, DN20, Q3=4 m3/h, včetně šroubení</t>
  </si>
  <si>
    <t>8</t>
  </si>
  <si>
    <t>membránová expanzní nádoba pro pitnou vodu – například Reflex Refix DD 18 + armatura flowjet</t>
  </si>
  <si>
    <t>9</t>
  </si>
  <si>
    <t>proplachovací filtr – například Honeywell FF06 DN15</t>
  </si>
  <si>
    <t>10</t>
  </si>
  <si>
    <t>vodoměr dopouštění otopné vody – například Sensus ResidiaJet DN15, 2,5m3/h, včetně šroubení</t>
  </si>
  <si>
    <t>11</t>
  </si>
  <si>
    <t>systémový oddělovač – například Reflex Fillset Compact Twist</t>
  </si>
  <si>
    <t>12</t>
  </si>
  <si>
    <t>změkčovací zařízení – například Reflex Fillsoft I + patrona Fillsoft + směšovací ventil Softmix</t>
  </si>
  <si>
    <t>13</t>
  </si>
  <si>
    <t xml:space="preserve">kontrolní měření vodivosti dopouštěné vody – například Reflex Fillguard </t>
  </si>
  <si>
    <t>14</t>
  </si>
  <si>
    <t>solenoidový ventil dopouštění DN15 – například Danfoss EV220B 15B, EPDM, NC + cívka BA230A, 220V + kabelová zástrčka</t>
  </si>
  <si>
    <t>15</t>
  </si>
  <si>
    <t>neutralizační zařízení – například Brilon Neutrakon 500/100</t>
  </si>
  <si>
    <t>16</t>
  </si>
  <si>
    <t>plynový bezpečnostní ventil – například Peveko EVPE 1050.02/L</t>
  </si>
  <si>
    <t>R1</t>
  </si>
  <si>
    <t xml:space="preserve">oběhové čerpadlo vytápění – například Grundfos Alpha2 25-60, včetně šroubení </t>
  </si>
  <si>
    <t>R2</t>
  </si>
  <si>
    <t>trojcestný směšovací ventil s pohonem – například Esbe VRG130, DN25, kvs=6,3 m3/h, včetně šroubení + pohon ARA 651 (230V, 3bodové řízení)</t>
  </si>
  <si>
    <t>R3</t>
  </si>
  <si>
    <t xml:space="preserve">oběhové čerpadlo pro vzduchotechniku – například Grundfos Magna1 25-60, včetně šroubení </t>
  </si>
  <si>
    <t>R4</t>
  </si>
  <si>
    <t xml:space="preserve">oběhové čerpadlo vytápění – například Grundfos Alpha2 25-80, včetně šroubení </t>
  </si>
  <si>
    <t>R5</t>
  </si>
  <si>
    <t>R6</t>
  </si>
  <si>
    <t>oběhové čerpadlo přípravy teplé vody – například Grundfos Alpha2 25-60, včetně šroubení</t>
  </si>
  <si>
    <t>armatury</t>
  </si>
  <si>
    <t>MKL</t>
  </si>
  <si>
    <t>mezipřírubová klapka – ABO 620B DN65 s ruční pákou, včetně protipřírub, těsnění a spojovacího materiálu</t>
  </si>
  <si>
    <t>PV</t>
  </si>
  <si>
    <t>pojistný ventil, otevírací tlak 1,0 MPa – Duco Tech3/4“-1“, 1000 kPa</t>
  </si>
  <si>
    <t>pojistný ventil, otevírací tlak 350 kPa – Duco Tech1/2“-,3/4“, 350 kPa</t>
  </si>
  <si>
    <t>KK</t>
  </si>
  <si>
    <t>kulový kohout R250 DN15</t>
  </si>
  <si>
    <t>kulový kohout R250 DN25</t>
  </si>
  <si>
    <t>kulový kohout R250 DN32</t>
  </si>
  <si>
    <t>kulový kohout R250 DN40</t>
  </si>
  <si>
    <t>závitový plynový kulový kohout R730GA DN15</t>
  </si>
  <si>
    <t>závitový plynový kulový kohout R730GA DN50</t>
  </si>
  <si>
    <t>ZV</t>
  </si>
  <si>
    <t>zpětný ventil celokovový R60 DN15</t>
  </si>
  <si>
    <t>zpětný ventil celokovový R60 DN25</t>
  </si>
  <si>
    <t>zpětný ventil celokovový R60 DN32</t>
  </si>
  <si>
    <t>zpětný ventil celokovový R60 DN40</t>
  </si>
  <si>
    <t>F</t>
  </si>
  <si>
    <t>filtr mosazný R74a DN15</t>
  </si>
  <si>
    <t>filtr mosazný R74a DN25</t>
  </si>
  <si>
    <t>filtr mosazný R74a DN32</t>
  </si>
  <si>
    <t>filtr mosazný R74a DN40</t>
  </si>
  <si>
    <t>VV</t>
  </si>
  <si>
    <t>vyvažovací ventil Stad DN25</t>
  </si>
  <si>
    <t>vyvažovací ventil Stad DN32</t>
  </si>
  <si>
    <t>VzK</t>
  </si>
  <si>
    <t>vzorkovací kohout plynový DN15 Ivar FIV.8104R</t>
  </si>
  <si>
    <t>MK</t>
  </si>
  <si>
    <t>uzavírací armatura expanzní nádoby – Reflex MK DN25</t>
  </si>
  <si>
    <t>VK</t>
  </si>
  <si>
    <t>vypouštěcí kohout R608D DN15</t>
  </si>
  <si>
    <t>vypouštěcí kohout R608D DN20</t>
  </si>
  <si>
    <t>AOV</t>
  </si>
  <si>
    <t>automatický odvzdušňovací ventil se zpětným ventilem R99I DN15</t>
  </si>
  <si>
    <t>T</t>
  </si>
  <si>
    <t>teploměr 0-120°C BiTH 60, s jímkou</t>
  </si>
  <si>
    <t>P</t>
  </si>
  <si>
    <t>tlakoměr typ 304 0-6 kPa s trojcestným zkušebním kohoutem</t>
  </si>
  <si>
    <t>tlakoměr typ 304 0-600 kPa s trojcestným zkušebním kohoutem</t>
  </si>
  <si>
    <t>tlakoměr typ 304 0-1,6 MPa s trojcestným zkušebním kohoutem</t>
  </si>
  <si>
    <t>trojcestný zkušební kohout pro čidlo tlaku</t>
  </si>
  <si>
    <t>potrubí a izolace</t>
  </si>
  <si>
    <t>potrubí PPR20x2,8, PN16, včetně tvarovek, uchycení a podpůrného žlabu</t>
  </si>
  <si>
    <t>potrubí PPR20x3,4, PN20, včetně tvarovek, uchycení a podpůrného žlabu</t>
  </si>
  <si>
    <t>potrubí PPR40x5,5, PN16, včetně tvarovek, uchycení a podpůrného žlabu</t>
  </si>
  <si>
    <t>potrubí PPR40x6,7, PN20, včetně tvarovek, uchycení a podpůrného žlabu</t>
  </si>
  <si>
    <t>trubka ocelová černá závitová bezešvá DN15 (21,4x2,65), včetně tvarovek, nátěru a uchycení</t>
  </si>
  <si>
    <t>trubka ocelová černá závitová bezešvá DN25 (33,7x3,25), včetně tvarovek, nátěru a uchycení</t>
  </si>
  <si>
    <t>trubka ocelová černá závitová bezešvá DN32 (42,4x3,25), včetně tvarovek, nátěru a uchycení</t>
  </si>
  <si>
    <t>trubka ocelová černá závitová bezešvá DN40 (48,3x3,25), včetně tvarovek, nátěru a uchycení</t>
  </si>
  <si>
    <t>trubka ocelová černá bezešvá DN65 (76x3,2), včetně tvarovek, nátěru a uchycení</t>
  </si>
  <si>
    <t>odpadní trubka HT32, včetně tvarovek a uchycení</t>
  </si>
  <si>
    <t>minerální izolace s hliníkovou folií 22/20</t>
  </si>
  <si>
    <t>minerální izolace s hliníkovou folií 35/40</t>
  </si>
  <si>
    <t>minerální izolace s hliníkovou folií 42/40</t>
  </si>
  <si>
    <t>minerální izolace s hliníkovou folií 48/40</t>
  </si>
  <si>
    <t>minerální izolace s hliníkovou folií 76/50</t>
  </si>
  <si>
    <t>nátěr plynového potrubí DN15 a DN60</t>
  </si>
  <si>
    <t>napojení nového ocelového potrubí na stávající potrubí DN15-DN65</t>
  </si>
  <si>
    <t>napojení nového plastového potrubí na stávající plastové</t>
  </si>
  <si>
    <t>zaslepení odbočky z plynového potrubí DN15</t>
  </si>
  <si>
    <t>demontáž plynového havarijního ventilu a kulového kohoutu z potrubí a montáž nových</t>
  </si>
  <si>
    <t xml:space="preserve">kaskádový odvod spalin – kouřovod + komínová vložka </t>
  </si>
  <si>
    <t xml:space="preserve">kaskádový kouřovod -  plastový systém Almeva Starr </t>
  </si>
  <si>
    <t>STARR Trubka s hrdlem; 1m; černá; DN80, PBRM18</t>
  </si>
  <si>
    <t>CAS Kaskádový paket AXIAL pro 2 kotle se ZK; DN125/80, SCMK82B</t>
  </si>
  <si>
    <t>STARR Trubka s hrdlem; 0,5m; černá; DN125, PBRM52</t>
  </si>
  <si>
    <t>STARR Trubka s hrdlem; 1m; černá; DN125, PBRM12</t>
  </si>
  <si>
    <t>STARR Revizní koleno 87°; černá; DN125, PBRB92</t>
  </si>
  <si>
    <t>Redukce vyosená EW DN125/150, IVEKX125150</t>
  </si>
  <si>
    <t>Spona EW/150, IVEKLH15</t>
  </si>
  <si>
    <t>Těsnění Silikon  /150, IVEMDE15</t>
  </si>
  <si>
    <t>komín – flexibilní nerezová vložka Almeva Inox Flex G</t>
  </si>
  <si>
    <t>Flexibilní trubka 1,0 m IFG/150, IGRF15</t>
  </si>
  <si>
    <t>Přechodka pevná / flex do EW hrdla IFG/150, IGAE15</t>
  </si>
  <si>
    <t>Kotvící spona IFG/150, IGSI15</t>
  </si>
  <si>
    <t>Pojistná objímka IFG/150, IGKL15</t>
  </si>
  <si>
    <t>Krycí deska se závěsnou maticí IFG/150, IGSA15</t>
  </si>
  <si>
    <t>Pateční koleno 85° EW/150, IVEFB815</t>
  </si>
  <si>
    <t>demontáže</t>
  </si>
  <si>
    <t>demontáž a likvidace původních kotlů, včetně kouřovodů</t>
  </si>
  <si>
    <t>demontáž a likvidace ohřívače teplé vody, včetně kouřovodu, potrubí a armatur</t>
  </si>
  <si>
    <t>demontáž a likvidace rozdělovačů/sběračů a trubních (plastových a ocelových DN15-DN65) rozvodů v kotelně, včetně izolace, armatur, čerpadel a kotvení</t>
  </si>
  <si>
    <t>demontáž VZT potrubí, včetně ventilátoru</t>
  </si>
  <si>
    <t>další práce a dodávky</t>
  </si>
  <si>
    <t>větrání – přívod vzduchu – VZT potrubí DN200 délky cca 3 metry, včetně tvarovek a uchycení, související stavební práce</t>
  </si>
  <si>
    <t>větrání – odvod vzduchu – zkrácení kouřovodu a mřížka na jeho vyústění v kotelně.</t>
  </si>
  <si>
    <t xml:space="preserve">vyčištění podlahy </t>
  </si>
  <si>
    <t>m2</t>
  </si>
  <si>
    <t>lokální opravy stěn a stropu po kotvení demontované technologie</t>
  </si>
  <si>
    <t>kompletní výmalba prostoru kotelny</t>
  </si>
  <si>
    <t>vypláchnutí otopné soustavy</t>
  </si>
  <si>
    <t>napuštění otopné soustavy vodou dle požadavků výrobce kotlů</t>
  </si>
  <si>
    <t>rozbor kotelní vody a případný návrh její úpravy</t>
  </si>
  <si>
    <t>dokumentace skutečného provedení</t>
  </si>
  <si>
    <t>popisy potrubí</t>
  </si>
  <si>
    <t>předepsané zkoušky a revize, především:
- zkouška těsnosti a zkoušky provozní dle ČSN 060310,
- výchozí a první provozní revize tlakových nádob,
- revize plynovodu a plynových spotřebičů,
- revize odvodu spalin, 
- revizní knihy plynových spotřebičů,
- odborná prohlídka kotelny.</t>
  </si>
  <si>
    <t>uvedení zařízení do provozu autorizovaným technikem, především:
- uvedení kotlů do provozu, jejich seřízení a nastavení,
- uvedení regulace zabezpečení do provozu, 
- zaučení obsluhy.</t>
  </si>
  <si>
    <t>předepsané vybavení kotelny II. kategorie:
- přenosný hasící přístroj na CO2 typ S 5 s hasící schopností nejméně 55B,
- pěnotvorný prostředek nebo jiný vhodný detektor pro kontrolu těsnosti spojů,
- lékárnička pro první pomoc,
- detektor na oxid uhelnatý,
- provozní řád, 
- provozní deník</t>
  </si>
  <si>
    <t>odvoz a ekologická likvidace odpadu</t>
  </si>
  <si>
    <t>Tato specifikace je nedílnou součástí projektové dokumentace. Dodávka a montáž uvedených orientačních položek se předpokládá včetně veškerého souvisejícího materiálu (potrubí, tvarovky, šroubení, armatury, kotvení, izolace, montážní a pomocný materiál, popisy potrubí apod.) tak, aby celé zařízení bylo funkční a splňovalo všechny předpisy, které se na ně vztahují. Součástí dodávky je proplach potrubí a potřebné zkoušky dle ČSN 06 0310, nastavení všech regulačních prvků a uvedení zařízení do provozu. Součástí je potřebné lešení, přesun hmot, doprava, cestovné, odvoz a likvidace odpadu, zabezpečení a úklid staveniště. Uvedené výrobky konkrétních výrobců lze zaměnit za výrobky jiných výrobců, při zachování hlavních parametrů a kvality. Dodavatel ověří úplnost výpisu materiálu.</t>
  </si>
  <si>
    <t>Vyvážení otopné soustavy – Myslíkova 7, Praha 1</t>
  </si>
  <si>
    <t>sejmutí termostatických hlavic</t>
  </si>
  <si>
    <t>nastavení termostatických vložek těles Radik VK na předepsané hodnoty</t>
  </si>
  <si>
    <t>nastavení termostatických ventilů V-Exakt na předepsané hodnoty</t>
  </si>
  <si>
    <t>nastavení vyvažovacích ventilů v kotelně</t>
  </si>
  <si>
    <t>měření průtoku větvemi, nastavení oběhových čerpadel</t>
  </si>
  <si>
    <t>opětovné osazení termostatických hlavic</t>
  </si>
  <si>
    <t xml:space="preserve">zpracování protokolu o hydraulickém vyvážení </t>
  </si>
  <si>
    <t>Tato specifikace je nedílnou součástí projektové dokumentace. Dodávka a montáž uvedených orientačních položek se předpokládá včetně veškerého souvisejícího materiálu (potrubí, tvarovky, šroubení, armatury, kotvení, izolace, montážní a pomocný materiál, popisy potrubí apod.) tak, aby celé zařízení bylo funkční a splňovalo všechny předpisy, které se na ně vztahují. Součástí dodávky nastavení všech regulačních prvků a uvedení zařízení do provozu. Součástí je potřebné lešení, přesun hmot, doprava, cestovné, odvoz a likvidace odpadu, zabezpečení a úklid staveniště. Uvedené výrobky konkrétních výrobců lze zaměnit za výrobky jiných výrobců, při zachování hlavních parametrů a kvality. Dodavatel ověří úplnost výpisu materiálu.</t>
  </si>
  <si>
    <t xml:space="preserve">  Rozvaděč DT1</t>
  </si>
  <si>
    <t>POLOŽKOVÝ ROZPOČET</t>
  </si>
  <si>
    <t>Rekapitulace:</t>
  </si>
  <si>
    <t>celkem:</t>
  </si>
  <si>
    <t>Strojní část</t>
  </si>
  <si>
    <t>Měření a regulace</t>
  </si>
  <si>
    <t>Soustava</t>
  </si>
  <si>
    <t>Celkem</t>
  </si>
  <si>
    <r>
      <t xml:space="preserve">Místo realizace: </t>
    </r>
    <r>
      <rPr>
        <i/>
        <sz val="10"/>
        <rFont val="Arial"/>
        <family val="2"/>
        <charset val="238"/>
      </rPr>
      <t>Budova PedF UK, Myslíkova 7, Praha 1 - Nové Město</t>
    </r>
  </si>
  <si>
    <r>
      <t xml:space="preserve">Objednatel: </t>
    </r>
    <r>
      <rPr>
        <i/>
        <sz val="10"/>
        <rFont val="Arial"/>
        <family val="2"/>
        <charset val="238"/>
      </rPr>
      <t>Pedagogická fakulta UK, Magdalény Rettigové 47/4, Praha 1 - Nové Město</t>
    </r>
  </si>
  <si>
    <r>
      <t xml:space="preserve">Zhotovitel: </t>
    </r>
    <r>
      <rPr>
        <i/>
        <sz val="10"/>
        <color rgb="FFFF0000"/>
        <rFont val="Arial"/>
        <family val="2"/>
        <charset val="238"/>
      </rPr>
      <t>doplní dodavatel</t>
    </r>
  </si>
  <si>
    <r>
      <t xml:space="preserve">Vypracoval: </t>
    </r>
    <r>
      <rPr>
        <i/>
        <sz val="10"/>
        <rFont val="Arial"/>
        <family val="2"/>
        <charset val="238"/>
      </rPr>
      <t>ardeo s.r.o., Ing. Štěpán Vinař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</si>
</sst>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-* #,##0.00\ &quot;Kč&quot;_-;\-* #,##0.00\ &quot;Kč&quot;_-;_-* &quot;-&quot;??\ &quot;Kč&quot;_-;_-@_-"/>
    <numFmt numFmtId="164" formatCode="#,##0&quot; Kč &quot;;\-#,##0&quot; Kč &quot;;\-#&quot; Kč &quot;;@\ "/>
    <numFmt numFmtId="165" formatCode="#,##0\ [$Kč-405];[Red]\-#,##0\ [$Kč-405]"/>
    <numFmt numFmtId="166" formatCode="#,##0\ [$Kč-405];\-#,##0\ [$Kč-405]"/>
  </numFmts>
  <fonts count="12" x14ac:knownFonts="1">
    <font>
      <sz val="10"/>
      <name val="Arial"/>
      <family val="2"/>
      <charset val="238"/>
    </font>
    <font>
      <sz val="9"/>
      <color rgb="FF000000"/>
      <name val="Segoe UI"/>
      <family val="2"/>
      <charset val="238"/>
    </font>
    <font>
      <b/>
      <sz val="11"/>
      <color rgb="FF000000"/>
      <name val="Segoe UI"/>
      <family val="2"/>
      <charset val="238"/>
    </font>
    <font>
      <b/>
      <sz val="10"/>
      <color rgb="FF000000"/>
      <name val="Segoe UI"/>
      <family val="2"/>
      <charset val="238"/>
    </font>
    <font>
      <i/>
      <sz val="10"/>
      <color rgb="FF000000"/>
      <name val="Segoe UI"/>
      <family val="2"/>
      <charset val="238"/>
    </font>
    <font>
      <b/>
      <sz val="9"/>
      <color rgb="FF000000"/>
      <name val="Segoe UI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i/>
      <sz val="10"/>
      <name val="Arial"/>
      <family val="2"/>
      <charset val="238"/>
    </font>
    <font>
      <i/>
      <sz val="10"/>
      <color rgb="FFFF0000"/>
      <name val="Arial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rgb="FFF0F0F0"/>
        <bgColor rgb="FFFFEAFF"/>
      </patternFill>
    </fill>
    <fill>
      <patternFill patternType="solid">
        <fgColor rgb="FFBFEBFF"/>
        <bgColor rgb="FFE0FEE0"/>
      </patternFill>
    </fill>
    <fill>
      <patternFill patternType="solid">
        <fgColor rgb="FFE0FEE0"/>
        <bgColor rgb="FFF0F0F0"/>
      </patternFill>
    </fill>
    <fill>
      <patternFill patternType="solid">
        <fgColor rgb="FFFFFFE0"/>
        <bgColor rgb="FFFFFFFF"/>
      </patternFill>
    </fill>
    <fill>
      <patternFill patternType="solid">
        <fgColor rgb="FFFFFFFF"/>
        <bgColor rgb="FFFFFFE0"/>
      </patternFill>
    </fill>
    <fill>
      <patternFill patternType="solid">
        <fgColor rgb="FFFFEAFF"/>
        <bgColor rgb="FFF0F0F0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39997558519241921"/>
        <bgColor indexed="64"/>
      </patternFill>
    </fill>
  </fills>
  <borders count="17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hair">
        <color auto="1"/>
      </right>
      <top/>
      <bottom style="thin">
        <color auto="1"/>
      </bottom>
      <diagonal/>
    </border>
    <border>
      <left style="hair">
        <color auto="1"/>
      </left>
      <right style="hair">
        <color auto="1"/>
      </right>
      <top/>
      <bottom style="thin">
        <color auto="1"/>
      </bottom>
      <diagonal/>
    </border>
    <border>
      <left style="hair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166" fontId="6" fillId="0" borderId="0" applyBorder="0">
      <protection locked="0" hidden="1"/>
    </xf>
  </cellStyleXfs>
  <cellXfs count="76">
    <xf numFmtId="0" fontId="0" fillId="0" borderId="0" xfId="0"/>
    <xf numFmtId="49" fontId="0" fillId="0" borderId="0" xfId="0" applyNumberFormat="1"/>
    <xf numFmtId="49" fontId="0" fillId="0" borderId="0" xfId="0" applyNumberFormat="1" applyAlignment="1">
      <alignment wrapText="1"/>
    </xf>
    <xf numFmtId="4" fontId="0" fillId="0" borderId="0" xfId="0" applyNumberFormat="1"/>
    <xf numFmtId="49" fontId="1" fillId="2" borderId="1" xfId="0" applyNumberFormat="1" applyFont="1" applyFill="1" applyBorder="1" applyAlignment="1">
      <alignment horizontal="left"/>
    </xf>
    <xf numFmtId="49" fontId="1" fillId="2" borderId="1" xfId="0" applyNumberFormat="1" applyFont="1" applyFill="1" applyBorder="1" applyAlignment="1">
      <alignment horizontal="left" wrapText="1"/>
    </xf>
    <xf numFmtId="4" fontId="1" fillId="2" borderId="1" xfId="0" applyNumberFormat="1" applyFont="1" applyFill="1" applyBorder="1" applyAlignment="1">
      <alignment horizontal="left"/>
    </xf>
    <xf numFmtId="49" fontId="2" fillId="3" borderId="1" xfId="0" applyNumberFormat="1" applyFont="1" applyFill="1" applyBorder="1" applyAlignment="1">
      <alignment horizontal="left"/>
    </xf>
    <xf numFmtId="49" fontId="2" fillId="3" borderId="1" xfId="0" applyNumberFormat="1" applyFont="1" applyFill="1" applyBorder="1" applyAlignment="1">
      <alignment horizontal="left" wrapText="1"/>
    </xf>
    <xf numFmtId="4" fontId="2" fillId="3" borderId="1" xfId="0" applyNumberFormat="1" applyFont="1" applyFill="1" applyBorder="1" applyAlignment="1">
      <alignment horizontal="right"/>
    </xf>
    <xf numFmtId="49" fontId="3" fillId="4" borderId="1" xfId="0" applyNumberFormat="1" applyFont="1" applyFill="1" applyBorder="1" applyAlignment="1">
      <alignment horizontal="left"/>
    </xf>
    <xf numFmtId="49" fontId="3" fillId="4" borderId="1" xfId="0" applyNumberFormat="1" applyFont="1" applyFill="1" applyBorder="1" applyAlignment="1">
      <alignment horizontal="left" wrapText="1"/>
    </xf>
    <xf numFmtId="4" fontId="3" fillId="4" borderId="1" xfId="0" applyNumberFormat="1" applyFont="1" applyFill="1" applyBorder="1" applyAlignment="1">
      <alignment horizontal="right"/>
    </xf>
    <xf numFmtId="49" fontId="4" fillId="5" borderId="1" xfId="0" applyNumberFormat="1" applyFont="1" applyFill="1" applyBorder="1" applyAlignment="1">
      <alignment horizontal="left"/>
    </xf>
    <xf numFmtId="49" fontId="4" fillId="5" borderId="1" xfId="0" applyNumberFormat="1" applyFont="1" applyFill="1" applyBorder="1" applyAlignment="1">
      <alignment horizontal="left" wrapText="1"/>
    </xf>
    <xf numFmtId="4" fontId="4" fillId="5" borderId="1" xfId="0" applyNumberFormat="1" applyFont="1" applyFill="1" applyBorder="1" applyAlignment="1">
      <alignment horizontal="right"/>
    </xf>
    <xf numFmtId="49" fontId="1" fillId="6" borderId="1" xfId="0" applyNumberFormat="1" applyFont="1" applyFill="1" applyBorder="1" applyAlignment="1">
      <alignment horizontal="left"/>
    </xf>
    <xf numFmtId="49" fontId="1" fillId="6" borderId="1" xfId="0" applyNumberFormat="1" applyFont="1" applyFill="1" applyBorder="1" applyAlignment="1">
      <alignment horizontal="left" wrapText="1"/>
    </xf>
    <xf numFmtId="4" fontId="1" fillId="6" borderId="1" xfId="0" applyNumberFormat="1" applyFont="1" applyFill="1" applyBorder="1" applyAlignment="1">
      <alignment horizontal="right"/>
    </xf>
    <xf numFmtId="4" fontId="1" fillId="6" borderId="1" xfId="0" applyNumberFormat="1" applyFont="1" applyFill="1" applyBorder="1" applyAlignment="1" applyProtection="1">
      <alignment horizontal="right"/>
      <protection locked="0"/>
    </xf>
    <xf numFmtId="4" fontId="4" fillId="5" borderId="1" xfId="0" applyNumberFormat="1" applyFont="1" applyFill="1" applyBorder="1" applyAlignment="1" applyProtection="1">
      <alignment horizontal="right"/>
      <protection locked="0"/>
    </xf>
    <xf numFmtId="4" fontId="3" fillId="4" borderId="1" xfId="0" applyNumberFormat="1" applyFont="1" applyFill="1" applyBorder="1" applyAlignment="1" applyProtection="1">
      <alignment horizontal="right"/>
      <protection locked="0"/>
    </xf>
    <xf numFmtId="4" fontId="4" fillId="5" borderId="1" xfId="0" applyNumberFormat="1" applyFont="1" applyFill="1" applyBorder="1" applyAlignment="1">
      <alignment horizontal="left"/>
    </xf>
    <xf numFmtId="4" fontId="2" fillId="3" borderId="1" xfId="0" applyNumberFormat="1" applyFont="1" applyFill="1" applyBorder="1" applyAlignment="1" applyProtection="1">
      <alignment horizontal="right"/>
      <protection locked="0"/>
    </xf>
    <xf numFmtId="49" fontId="3" fillId="4" borderId="1" xfId="0" applyNumberFormat="1" applyFont="1" applyFill="1" applyBorder="1" applyAlignment="1">
      <alignment horizontal="center"/>
    </xf>
    <xf numFmtId="49" fontId="5" fillId="7" borderId="1" xfId="0" applyNumberFormat="1" applyFont="1" applyFill="1" applyBorder="1" applyAlignment="1">
      <alignment horizontal="left"/>
    </xf>
    <xf numFmtId="4" fontId="5" fillId="7" borderId="1" xfId="0" applyNumberFormat="1" applyFont="1" applyFill="1" applyBorder="1" applyAlignment="1">
      <alignment horizontal="right"/>
    </xf>
    <xf numFmtId="0" fontId="7" fillId="0" borderId="0" xfId="0" applyFont="1" applyAlignment="1" applyProtection="1">
      <alignment vertical="top"/>
      <protection locked="0" hidden="1"/>
    </xf>
    <xf numFmtId="0" fontId="0" fillId="0" borderId="0" xfId="0" applyFont="1" applyAlignment="1" applyProtection="1">
      <alignment vertical="top" wrapText="1"/>
      <protection locked="0" hidden="1"/>
    </xf>
    <xf numFmtId="0" fontId="0" fillId="0" borderId="0" xfId="0" applyFont="1" applyBorder="1" applyAlignment="1" applyProtection="1">
      <alignment vertical="top"/>
      <protection locked="0" hidden="1"/>
    </xf>
    <xf numFmtId="0" fontId="0" fillId="0" borderId="0" xfId="0" applyAlignment="1">
      <alignment vertical="top"/>
    </xf>
    <xf numFmtId="0" fontId="7" fillId="0" borderId="0" xfId="0" applyFont="1" applyAlignment="1" applyProtection="1">
      <alignment vertical="top"/>
      <protection hidden="1"/>
    </xf>
    <xf numFmtId="0" fontId="0" fillId="0" borderId="0" xfId="0" applyFont="1" applyAlignment="1" applyProtection="1">
      <alignment vertical="top" wrapText="1"/>
      <protection hidden="1"/>
    </xf>
    <xf numFmtId="0" fontId="0" fillId="0" borderId="0" xfId="0" applyFont="1" applyBorder="1" applyAlignment="1" applyProtection="1">
      <alignment vertical="top"/>
      <protection hidden="1"/>
    </xf>
    <xf numFmtId="0" fontId="0" fillId="0" borderId="0" xfId="0" applyFont="1" applyAlignment="1" applyProtection="1">
      <alignment vertical="top"/>
      <protection hidden="1"/>
    </xf>
    <xf numFmtId="0" fontId="0" fillId="0" borderId="2" xfId="0" applyFont="1" applyBorder="1" applyAlignment="1" applyProtection="1">
      <alignment vertical="top"/>
      <protection hidden="1"/>
    </xf>
    <xf numFmtId="3" fontId="7" fillId="0" borderId="3" xfId="0" applyNumberFormat="1" applyFont="1" applyBorder="1" applyAlignment="1" applyProtection="1">
      <alignment horizontal="left" vertical="top" wrapText="1"/>
      <protection hidden="1"/>
    </xf>
    <xf numFmtId="3" fontId="7" fillId="0" borderId="3" xfId="0" applyNumberFormat="1" applyFont="1" applyBorder="1" applyAlignment="1" applyProtection="1">
      <alignment horizontal="right" vertical="top"/>
      <protection hidden="1"/>
    </xf>
    <xf numFmtId="3" fontId="7" fillId="0" borderId="4" xfId="0" applyNumberFormat="1" applyFont="1" applyBorder="1" applyAlignment="1" applyProtection="1">
      <alignment horizontal="left" vertical="top"/>
      <protection hidden="1"/>
    </xf>
    <xf numFmtId="0" fontId="7" fillId="0" borderId="4" xfId="0" applyFont="1" applyBorder="1" applyAlignment="1" applyProtection="1">
      <alignment horizontal="center" vertical="top"/>
      <protection hidden="1"/>
    </xf>
    <xf numFmtId="0" fontId="7" fillId="0" borderId="5" xfId="0" applyFont="1" applyBorder="1" applyAlignment="1" applyProtection="1">
      <alignment horizontal="center" vertical="top"/>
      <protection hidden="1"/>
    </xf>
    <xf numFmtId="0" fontId="7" fillId="0" borderId="6" xfId="0" applyFont="1" applyBorder="1" applyAlignment="1" applyProtection="1">
      <alignment horizontal="center" vertical="top"/>
      <protection hidden="1"/>
    </xf>
    <xf numFmtId="3" fontId="7" fillId="0" borderId="3" xfId="0" applyNumberFormat="1" applyFont="1" applyBorder="1" applyAlignment="1" applyProtection="1">
      <alignment horizontal="center" vertical="top"/>
      <protection hidden="1"/>
    </xf>
    <xf numFmtId="3" fontId="7" fillId="0" borderId="4" xfId="0" applyNumberFormat="1" applyFont="1" applyBorder="1" applyAlignment="1" applyProtection="1">
      <alignment horizontal="center" vertical="top"/>
      <protection hidden="1"/>
    </xf>
    <xf numFmtId="164" fontId="7" fillId="0" borderId="4" xfId="0" applyNumberFormat="1" applyFont="1" applyBorder="1" applyAlignment="1" applyProtection="1">
      <alignment horizontal="right" vertical="top"/>
      <protection hidden="1"/>
    </xf>
    <xf numFmtId="0" fontId="0" fillId="0" borderId="7" xfId="0" applyBorder="1" applyAlignment="1" applyProtection="1">
      <alignment vertical="top"/>
      <protection locked="0" hidden="1"/>
    </xf>
    <xf numFmtId="0" fontId="7" fillId="0" borderId="7" xfId="0" applyFont="1" applyBorder="1" applyAlignment="1" applyProtection="1">
      <alignment vertical="top" wrapText="1"/>
      <protection locked="0" hidden="1"/>
    </xf>
    <xf numFmtId="0" fontId="0" fillId="0" borderId="0" xfId="0" applyBorder="1" applyAlignment="1" applyProtection="1">
      <alignment horizontal="right" vertical="top"/>
      <protection locked="0" hidden="1"/>
    </xf>
    <xf numFmtId="0" fontId="0" fillId="0" borderId="8" xfId="0" applyBorder="1" applyAlignment="1" applyProtection="1">
      <alignment horizontal="left" vertical="top"/>
      <protection locked="0" hidden="1"/>
    </xf>
    <xf numFmtId="165" fontId="0" fillId="0" borderId="8" xfId="0" applyNumberFormat="1" applyBorder="1" applyAlignment="1" applyProtection="1">
      <alignment horizontal="right" vertical="top"/>
      <protection locked="0" hidden="1"/>
    </xf>
    <xf numFmtId="0" fontId="0" fillId="0" borderId="9" xfId="0" applyBorder="1" applyAlignment="1" applyProtection="1">
      <alignment horizontal="right" vertical="top"/>
      <protection locked="0" hidden="1"/>
    </xf>
    <xf numFmtId="166" fontId="0" fillId="0" borderId="10" xfId="1" applyFont="1" applyBorder="1" applyAlignment="1">
      <alignment horizontal="right" vertical="top"/>
      <protection locked="0" hidden="1"/>
    </xf>
    <xf numFmtId="0" fontId="0" fillId="0" borderId="11" xfId="0" applyFont="1" applyBorder="1" applyAlignment="1" applyProtection="1">
      <alignment vertical="top"/>
      <protection locked="0" hidden="1"/>
    </xf>
    <xf numFmtId="0" fontId="0" fillId="0" borderId="11" xfId="0" applyFont="1" applyBorder="1" applyAlignment="1" applyProtection="1">
      <alignment vertical="top" wrapText="1"/>
      <protection locked="0" hidden="1"/>
    </xf>
    <xf numFmtId="3" fontId="0" fillId="0" borderId="12" xfId="0" applyNumberFormat="1" applyBorder="1" applyAlignment="1" applyProtection="1">
      <alignment horizontal="right" vertical="top"/>
      <protection locked="0" hidden="1"/>
    </xf>
    <xf numFmtId="0" fontId="0" fillId="0" borderId="13" xfId="0" applyFont="1" applyBorder="1" applyAlignment="1" applyProtection="1">
      <alignment horizontal="left" vertical="top"/>
      <protection locked="0" hidden="1"/>
    </xf>
    <xf numFmtId="165" fontId="0" fillId="0" borderId="13" xfId="0" applyNumberFormat="1" applyBorder="1" applyAlignment="1" applyProtection="1">
      <alignment horizontal="right" vertical="top"/>
      <protection locked="0" hidden="1"/>
    </xf>
    <xf numFmtId="165" fontId="0" fillId="0" borderId="14" xfId="0" applyNumberFormat="1" applyBorder="1" applyAlignment="1" applyProtection="1">
      <alignment horizontal="right" vertical="top"/>
      <protection locked="0" hidden="1"/>
    </xf>
    <xf numFmtId="166" fontId="0" fillId="0" borderId="15" xfId="1" applyFont="1" applyBorder="1" applyAlignment="1">
      <alignment horizontal="right" vertical="top"/>
      <protection locked="0" hidden="1"/>
    </xf>
    <xf numFmtId="0" fontId="7" fillId="0" borderId="11" xfId="0" applyFont="1" applyBorder="1" applyAlignment="1" applyProtection="1">
      <alignment vertical="top" wrapText="1"/>
      <protection locked="0" hidden="1"/>
    </xf>
    <xf numFmtId="0" fontId="7" fillId="0" borderId="0" xfId="0" applyFont="1" applyProtection="1">
      <protection hidden="1"/>
    </xf>
    <xf numFmtId="0" fontId="0" fillId="0" borderId="7" xfId="0" applyFont="1" applyBorder="1" applyAlignment="1" applyProtection="1">
      <alignment vertical="top" wrapText="1"/>
      <protection locked="0" hidden="1"/>
    </xf>
    <xf numFmtId="0" fontId="0" fillId="0" borderId="8" xfId="0" applyFont="1" applyBorder="1" applyAlignment="1" applyProtection="1">
      <alignment horizontal="left" vertical="top"/>
      <protection locked="0" hidden="1"/>
    </xf>
    <xf numFmtId="0" fontId="9" fillId="0" borderId="16" xfId="0" applyFont="1" applyBorder="1" applyAlignment="1">
      <alignment horizontal="left"/>
    </xf>
    <xf numFmtId="44" fontId="8" fillId="0" borderId="16" xfId="0" applyNumberFormat="1" applyFont="1" applyBorder="1" applyAlignment="1">
      <alignment horizontal="right"/>
    </xf>
    <xf numFmtId="0" fontId="0" fillId="8" borderId="11" xfId="0" applyFill="1" applyBorder="1" applyAlignment="1">
      <alignment horizontal="center"/>
    </xf>
    <xf numFmtId="0" fontId="0" fillId="8" borderId="12" xfId="0" applyFill="1" applyBorder="1" applyAlignment="1">
      <alignment horizontal="center"/>
    </xf>
    <xf numFmtId="0" fontId="0" fillId="8" borderId="15" xfId="0" applyFill="1" applyBorder="1" applyAlignment="1">
      <alignment horizontal="center"/>
    </xf>
    <xf numFmtId="0" fontId="0" fillId="0" borderId="16" xfId="0" applyBorder="1" applyAlignment="1">
      <alignment horizontal="left"/>
    </xf>
    <xf numFmtId="0" fontId="0" fillId="8" borderId="16" xfId="0" applyFill="1" applyBorder="1" applyAlignment="1">
      <alignment horizontal="center"/>
    </xf>
    <xf numFmtId="44" fontId="0" fillId="0" borderId="16" xfId="0" applyNumberFormat="1" applyBorder="1" applyAlignment="1">
      <alignment horizontal="right"/>
    </xf>
    <xf numFmtId="0" fontId="0" fillId="9" borderId="16" xfId="0" applyFill="1" applyBorder="1" applyAlignment="1">
      <alignment horizontal="left" vertical="center"/>
    </xf>
    <xf numFmtId="0" fontId="0" fillId="9" borderId="16" xfId="0" applyFill="1" applyBorder="1" applyAlignment="1">
      <alignment horizontal="right" vertical="center"/>
    </xf>
    <xf numFmtId="0" fontId="8" fillId="0" borderId="16" xfId="0" applyFont="1" applyBorder="1" applyAlignment="1">
      <alignment horizontal="center" vertical="center"/>
    </xf>
    <xf numFmtId="0" fontId="0" fillId="0" borderId="16" xfId="0" applyBorder="1" applyAlignment="1">
      <alignment horizontal="left" vertical="center"/>
    </xf>
    <xf numFmtId="0" fontId="0" fillId="0" borderId="16" xfId="0" applyFont="1" applyBorder="1" applyAlignment="1" applyProtection="1">
      <alignment horizontal="left" vertical="top" wrapText="1"/>
      <protection locked="0" hidden="1"/>
    </xf>
  </cellXfs>
  <cellStyles count="2">
    <cellStyle name="cena dole" xfId="1"/>
    <cellStyle name="Normální" xfId="0" builtinId="0"/>
  </cellStyles>
  <dxfs count="6">
    <dxf>
      <font>
        <u/>
        <name val="Arial"/>
      </font>
    </dxf>
    <dxf>
      <font>
        <b/>
        <i val="0"/>
        <name val="Arial"/>
      </font>
    </dxf>
    <dxf>
      <font>
        <name val="Arial"/>
      </font>
    </dxf>
    <dxf>
      <font>
        <u/>
        <name val="Arial"/>
      </font>
    </dxf>
    <dxf>
      <font>
        <b/>
        <i val="0"/>
        <name val="Arial"/>
      </font>
    </dxf>
    <dxf>
      <font>
        <name val="Arial"/>
      </font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E0"/>
      <rgbColor rgb="FFBFEBFF"/>
      <rgbColor rgb="FF660066"/>
      <rgbColor rgb="FFFF8080"/>
      <rgbColor rgb="FF0066CC"/>
      <rgbColor rgb="FFFFEA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F0F0F0"/>
      <rgbColor rgb="FFE0FEE0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B2:J11"/>
  <sheetViews>
    <sheetView workbookViewId="0">
      <selection activeCell="L27" sqref="L27"/>
    </sheetView>
  </sheetViews>
  <sheetFormatPr defaultRowHeight="12.75" x14ac:dyDescent="0.2"/>
  <cols>
    <col min="1" max="1" width="3.85546875" customWidth="1"/>
  </cols>
  <sheetData>
    <row r="2" spans="2:10" ht="28.5" customHeight="1" x14ac:dyDescent="0.2">
      <c r="B2" s="73" t="s">
        <v>375</v>
      </c>
      <c r="C2" s="73"/>
      <c r="D2" s="73"/>
      <c r="E2" s="73"/>
      <c r="F2" s="73"/>
      <c r="G2" s="73"/>
      <c r="H2" s="73"/>
      <c r="I2" s="73"/>
      <c r="J2" s="73"/>
    </row>
    <row r="3" spans="2:10" ht="25.5" customHeight="1" x14ac:dyDescent="0.2">
      <c r="B3" s="74" t="s">
        <v>382</v>
      </c>
      <c r="C3" s="74"/>
      <c r="D3" s="74"/>
      <c r="E3" s="74"/>
      <c r="F3" s="74"/>
      <c r="G3" s="74"/>
      <c r="H3" s="74"/>
      <c r="I3" s="74"/>
      <c r="J3" s="74"/>
    </row>
    <row r="4" spans="2:10" ht="26.25" customHeight="1" x14ac:dyDescent="0.2">
      <c r="B4" s="74" t="s">
        <v>383</v>
      </c>
      <c r="C4" s="74"/>
      <c r="D4" s="74"/>
      <c r="E4" s="74"/>
      <c r="F4" s="74"/>
      <c r="G4" s="74"/>
      <c r="H4" s="74"/>
      <c r="I4" s="74"/>
      <c r="J4" s="74"/>
    </row>
    <row r="5" spans="2:10" ht="27" customHeight="1" x14ac:dyDescent="0.2">
      <c r="B5" s="74" t="s">
        <v>384</v>
      </c>
      <c r="C5" s="74"/>
      <c r="D5" s="74"/>
      <c r="E5" s="74"/>
      <c r="F5" s="74"/>
      <c r="G5" s="74"/>
      <c r="H5" s="74"/>
      <c r="I5" s="74"/>
      <c r="J5" s="74"/>
    </row>
    <row r="6" spans="2:10" ht="25.5" customHeight="1" x14ac:dyDescent="0.2">
      <c r="B6" s="74" t="s">
        <v>385</v>
      </c>
      <c r="C6" s="74"/>
      <c r="D6" s="74"/>
      <c r="E6" s="74"/>
      <c r="F6" s="74"/>
      <c r="G6" s="74"/>
      <c r="H6" s="74"/>
      <c r="I6" s="74"/>
      <c r="J6" s="74"/>
    </row>
    <row r="7" spans="2:10" ht="26.25" customHeight="1" x14ac:dyDescent="0.2">
      <c r="B7" s="71" t="s">
        <v>376</v>
      </c>
      <c r="C7" s="71"/>
      <c r="D7" s="71"/>
      <c r="E7" s="71"/>
      <c r="F7" s="71"/>
      <c r="G7" s="72" t="s">
        <v>377</v>
      </c>
      <c r="H7" s="72"/>
      <c r="I7" s="72"/>
      <c r="J7" s="72"/>
    </row>
    <row r="8" spans="2:10" ht="25.5" customHeight="1" x14ac:dyDescent="0.2">
      <c r="B8" s="68" t="s">
        <v>378</v>
      </c>
      <c r="C8" s="68"/>
      <c r="D8" s="68"/>
      <c r="E8" s="69"/>
      <c r="F8" s="69"/>
      <c r="G8" s="69"/>
      <c r="H8" s="70">
        <f>'Strojní část'!G5</f>
        <v>0</v>
      </c>
      <c r="I8" s="70"/>
      <c r="J8" s="70"/>
    </row>
    <row r="9" spans="2:10" ht="25.5" customHeight="1" x14ac:dyDescent="0.2">
      <c r="B9" s="68" t="s">
        <v>379</v>
      </c>
      <c r="C9" s="68"/>
      <c r="D9" s="68"/>
      <c r="E9" s="69"/>
      <c r="F9" s="69"/>
      <c r="G9" s="69"/>
      <c r="H9" s="70">
        <f>'MaR - Rekapitulace'!C10</f>
        <v>0</v>
      </c>
      <c r="I9" s="70"/>
      <c r="J9" s="70"/>
    </row>
    <row r="10" spans="2:10" ht="25.5" customHeight="1" x14ac:dyDescent="0.2">
      <c r="B10" s="68" t="s">
        <v>380</v>
      </c>
      <c r="C10" s="68"/>
      <c r="D10" s="68"/>
      <c r="E10" s="69"/>
      <c r="F10" s="69"/>
      <c r="G10" s="69"/>
      <c r="H10" s="70">
        <f>Soustava!G5</f>
        <v>0</v>
      </c>
      <c r="I10" s="70"/>
      <c r="J10" s="70"/>
    </row>
    <row r="11" spans="2:10" ht="25.5" customHeight="1" x14ac:dyDescent="0.25">
      <c r="B11" s="63" t="s">
        <v>381</v>
      </c>
      <c r="C11" s="63"/>
      <c r="D11" s="63"/>
      <c r="E11" s="65"/>
      <c r="F11" s="66"/>
      <c r="G11" s="67"/>
      <c r="H11" s="64">
        <f>SUM(H8:J10)</f>
        <v>0</v>
      </c>
      <c r="I11" s="64"/>
      <c r="J11" s="64"/>
    </row>
  </sheetData>
  <mergeCells count="19">
    <mergeCell ref="B2:J2"/>
    <mergeCell ref="B3:J3"/>
    <mergeCell ref="B4:J4"/>
    <mergeCell ref="B5:J5"/>
    <mergeCell ref="B6:J6"/>
    <mergeCell ref="B8:D8"/>
    <mergeCell ref="E8:G8"/>
    <mergeCell ref="H8:J8"/>
    <mergeCell ref="B7:F7"/>
    <mergeCell ref="G7:J7"/>
    <mergeCell ref="B11:D11"/>
    <mergeCell ref="H11:J11"/>
    <mergeCell ref="E11:G11"/>
    <mergeCell ref="B9:D9"/>
    <mergeCell ref="E9:G9"/>
    <mergeCell ref="H9:J9"/>
    <mergeCell ref="B10:D10"/>
    <mergeCell ref="E10:G10"/>
    <mergeCell ref="H10:J10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IW127"/>
  <sheetViews>
    <sheetView tabSelected="1" topLeftCell="A121" zoomScale="110" zoomScaleNormal="110" workbookViewId="0">
      <selection activeCell="K10" sqref="K10"/>
    </sheetView>
  </sheetViews>
  <sheetFormatPr defaultColWidth="11.5703125" defaultRowHeight="12.75" x14ac:dyDescent="0.2"/>
  <cols>
    <col min="1" max="1" width="4.7109375" customWidth="1"/>
    <col min="2" max="2" width="38.7109375" customWidth="1"/>
    <col min="3" max="3" width="5" customWidth="1"/>
    <col min="4" max="4" width="4.85546875" customWidth="1"/>
    <col min="5" max="7" width="12.7109375" customWidth="1"/>
    <col min="10" max="257" width="11.5703125" style="30"/>
  </cols>
  <sheetData>
    <row r="1" spans="1:7" s="30" customFormat="1" x14ac:dyDescent="0.2">
      <c r="A1" s="27" t="s">
        <v>207</v>
      </c>
      <c r="B1" s="28"/>
      <c r="C1" s="29"/>
      <c r="D1" s="29"/>
      <c r="E1" s="29"/>
      <c r="F1" s="29"/>
      <c r="G1" s="29"/>
    </row>
    <row r="2" spans="1:7" s="30" customFormat="1" x14ac:dyDescent="0.2">
      <c r="A2" s="31" t="s">
        <v>208</v>
      </c>
      <c r="B2" s="32"/>
      <c r="C2" s="33"/>
      <c r="D2" s="33"/>
      <c r="E2" s="33"/>
      <c r="F2" s="33"/>
      <c r="G2" s="33"/>
    </row>
    <row r="3" spans="1:7" s="30" customFormat="1" x14ac:dyDescent="0.2">
      <c r="A3" s="34"/>
      <c r="B3" s="32"/>
      <c r="C3" s="33"/>
      <c r="D3" s="33"/>
      <c r="E3" s="33"/>
      <c r="F3" s="33"/>
      <c r="G3" s="33"/>
    </row>
    <row r="4" spans="1:7" s="30" customFormat="1" x14ac:dyDescent="0.2">
      <c r="A4" s="35"/>
      <c r="B4" s="36" t="s">
        <v>209</v>
      </c>
      <c r="C4" s="37" t="s">
        <v>210</v>
      </c>
      <c r="D4" s="38" t="s">
        <v>211</v>
      </c>
      <c r="E4" s="39" t="s">
        <v>212</v>
      </c>
      <c r="F4" s="40" t="s">
        <v>213</v>
      </c>
      <c r="G4" s="41" t="s">
        <v>214</v>
      </c>
    </row>
    <row r="5" spans="1:7" s="30" customFormat="1" x14ac:dyDescent="0.2">
      <c r="A5" s="35"/>
      <c r="B5" s="36" t="s">
        <v>215</v>
      </c>
      <c r="C5" s="42"/>
      <c r="D5" s="43"/>
      <c r="E5" s="44">
        <f>SUM(E7:E125)</f>
        <v>0</v>
      </c>
      <c r="F5" s="44">
        <f>SUM(F7:F125)</f>
        <v>0</v>
      </c>
      <c r="G5" s="44">
        <f>SUM(G7:G125)</f>
        <v>0</v>
      </c>
    </row>
    <row r="6" spans="1:7" s="30" customFormat="1" x14ac:dyDescent="0.2">
      <c r="A6" s="45"/>
      <c r="B6" s="46" t="s">
        <v>216</v>
      </c>
      <c r="C6" s="47"/>
      <c r="D6" s="48"/>
      <c r="E6" s="49"/>
      <c r="F6" s="50"/>
      <c r="G6" s="51"/>
    </row>
    <row r="7" spans="1:7" s="30" customFormat="1" ht="140.25" x14ac:dyDescent="0.2">
      <c r="A7" s="52" t="s">
        <v>217</v>
      </c>
      <c r="B7" s="53" t="s">
        <v>218</v>
      </c>
      <c r="C7" s="54">
        <v>1</v>
      </c>
      <c r="D7" s="55" t="s">
        <v>65</v>
      </c>
      <c r="E7" s="56"/>
      <c r="F7" s="57"/>
      <c r="G7" s="58">
        <f t="shared" ref="G7:G29" si="0">F7+E7</f>
        <v>0</v>
      </c>
    </row>
    <row r="8" spans="1:7" s="30" customFormat="1" ht="89.25" x14ac:dyDescent="0.2">
      <c r="A8" s="52" t="s">
        <v>219</v>
      </c>
      <c r="B8" s="53" t="s">
        <v>220</v>
      </c>
      <c r="C8" s="54">
        <v>1</v>
      </c>
      <c r="D8" s="55" t="s">
        <v>65</v>
      </c>
      <c r="E8" s="56"/>
      <c r="F8" s="57"/>
      <c r="G8" s="58">
        <f t="shared" si="0"/>
        <v>0</v>
      </c>
    </row>
    <row r="9" spans="1:7" s="30" customFormat="1" ht="51" x14ac:dyDescent="0.2">
      <c r="A9" s="52" t="s">
        <v>221</v>
      </c>
      <c r="B9" s="53" t="s">
        <v>222</v>
      </c>
      <c r="C9" s="54">
        <v>1</v>
      </c>
      <c r="D9" s="55" t="s">
        <v>65</v>
      </c>
      <c r="E9" s="56"/>
      <c r="F9" s="57"/>
      <c r="G9" s="58">
        <f t="shared" si="0"/>
        <v>0</v>
      </c>
    </row>
    <row r="10" spans="1:7" s="30" customFormat="1" ht="25.5" x14ac:dyDescent="0.2">
      <c r="A10" s="52" t="s">
        <v>223</v>
      </c>
      <c r="B10" s="53" t="s">
        <v>224</v>
      </c>
      <c r="C10" s="54">
        <v>1</v>
      </c>
      <c r="D10" s="55" t="s">
        <v>225</v>
      </c>
      <c r="E10" s="56"/>
      <c r="F10" s="57"/>
      <c r="G10" s="58">
        <f t="shared" si="0"/>
        <v>0</v>
      </c>
    </row>
    <row r="11" spans="1:7" s="30" customFormat="1" ht="38.25" x14ac:dyDescent="0.2">
      <c r="A11" s="52" t="s">
        <v>226</v>
      </c>
      <c r="B11" s="53" t="s">
        <v>227</v>
      </c>
      <c r="C11" s="54">
        <v>2</v>
      </c>
      <c r="D11" s="55" t="s">
        <v>65</v>
      </c>
      <c r="E11" s="56"/>
      <c r="F11" s="57"/>
      <c r="G11" s="58">
        <f t="shared" si="0"/>
        <v>0</v>
      </c>
    </row>
    <row r="12" spans="1:7" s="30" customFormat="1" ht="51" x14ac:dyDescent="0.2">
      <c r="A12" s="52" t="s">
        <v>228</v>
      </c>
      <c r="B12" s="53" t="s">
        <v>229</v>
      </c>
      <c r="C12" s="54">
        <v>1</v>
      </c>
      <c r="D12" s="55" t="s">
        <v>65</v>
      </c>
      <c r="E12" s="56"/>
      <c r="F12" s="57"/>
      <c r="G12" s="58">
        <f t="shared" si="0"/>
        <v>0</v>
      </c>
    </row>
    <row r="13" spans="1:7" s="30" customFormat="1" ht="38.25" x14ac:dyDescent="0.2">
      <c r="A13" s="52" t="s">
        <v>230</v>
      </c>
      <c r="B13" s="53" t="s">
        <v>231</v>
      </c>
      <c r="C13" s="54">
        <v>1</v>
      </c>
      <c r="D13" s="55" t="s">
        <v>65</v>
      </c>
      <c r="E13" s="56"/>
      <c r="F13" s="57"/>
      <c r="G13" s="58">
        <f t="shared" si="0"/>
        <v>0</v>
      </c>
    </row>
    <row r="14" spans="1:7" s="30" customFormat="1" ht="38.25" x14ac:dyDescent="0.2">
      <c r="A14" s="52" t="s">
        <v>232</v>
      </c>
      <c r="B14" s="53" t="s">
        <v>233</v>
      </c>
      <c r="C14" s="54">
        <v>1</v>
      </c>
      <c r="D14" s="55" t="s">
        <v>65</v>
      </c>
      <c r="E14" s="56"/>
      <c r="F14" s="57"/>
      <c r="G14" s="58">
        <f t="shared" si="0"/>
        <v>0</v>
      </c>
    </row>
    <row r="15" spans="1:7" s="30" customFormat="1" ht="38.25" x14ac:dyDescent="0.2">
      <c r="A15" s="52" t="s">
        <v>234</v>
      </c>
      <c r="B15" s="53" t="s">
        <v>235</v>
      </c>
      <c r="C15" s="54">
        <v>1</v>
      </c>
      <c r="D15" s="55" t="s">
        <v>65</v>
      </c>
      <c r="E15" s="56"/>
      <c r="F15" s="57"/>
      <c r="G15" s="58">
        <f t="shared" si="0"/>
        <v>0</v>
      </c>
    </row>
    <row r="16" spans="1:7" s="30" customFormat="1" ht="25.5" x14ac:dyDescent="0.2">
      <c r="A16" s="52" t="s">
        <v>236</v>
      </c>
      <c r="B16" s="53" t="s">
        <v>237</v>
      </c>
      <c r="C16" s="54">
        <v>1</v>
      </c>
      <c r="D16" s="55" t="s">
        <v>15</v>
      </c>
      <c r="E16" s="56"/>
      <c r="F16" s="57"/>
      <c r="G16" s="58">
        <f t="shared" si="0"/>
        <v>0</v>
      </c>
    </row>
    <row r="17" spans="1:7" s="30" customFormat="1" ht="38.25" x14ac:dyDescent="0.2">
      <c r="A17" s="52" t="s">
        <v>238</v>
      </c>
      <c r="B17" s="53" t="s">
        <v>239</v>
      </c>
      <c r="C17" s="54">
        <v>1</v>
      </c>
      <c r="D17" s="55" t="s">
        <v>65</v>
      </c>
      <c r="E17" s="56"/>
      <c r="F17" s="57"/>
      <c r="G17" s="58">
        <f t="shared" si="0"/>
        <v>0</v>
      </c>
    </row>
    <row r="18" spans="1:7" s="30" customFormat="1" ht="25.5" x14ac:dyDescent="0.2">
      <c r="A18" s="52" t="s">
        <v>240</v>
      </c>
      <c r="B18" s="53" t="s">
        <v>241</v>
      </c>
      <c r="C18" s="54">
        <v>1</v>
      </c>
      <c r="D18" s="55" t="s">
        <v>65</v>
      </c>
      <c r="E18" s="56"/>
      <c r="F18" s="57"/>
      <c r="G18" s="58">
        <f t="shared" si="0"/>
        <v>0</v>
      </c>
    </row>
    <row r="19" spans="1:7" s="30" customFormat="1" ht="38.25" x14ac:dyDescent="0.2">
      <c r="A19" s="52" t="s">
        <v>242</v>
      </c>
      <c r="B19" s="53" t="s">
        <v>243</v>
      </c>
      <c r="C19" s="54">
        <v>1</v>
      </c>
      <c r="D19" s="55" t="s">
        <v>65</v>
      </c>
      <c r="E19" s="56"/>
      <c r="F19" s="57"/>
      <c r="G19" s="58">
        <f t="shared" si="0"/>
        <v>0</v>
      </c>
    </row>
    <row r="20" spans="1:7" s="30" customFormat="1" ht="25.5" x14ac:dyDescent="0.2">
      <c r="A20" s="52" t="s">
        <v>244</v>
      </c>
      <c r="B20" s="53" t="s">
        <v>245</v>
      </c>
      <c r="C20" s="54">
        <v>1</v>
      </c>
      <c r="D20" s="55" t="s">
        <v>65</v>
      </c>
      <c r="E20" s="56"/>
      <c r="F20" s="57"/>
      <c r="G20" s="58">
        <f t="shared" si="0"/>
        <v>0</v>
      </c>
    </row>
    <row r="21" spans="1:7" s="30" customFormat="1" ht="38.25" x14ac:dyDescent="0.2">
      <c r="A21" s="52" t="s">
        <v>246</v>
      </c>
      <c r="B21" s="53" t="s">
        <v>247</v>
      </c>
      <c r="C21" s="54">
        <v>1</v>
      </c>
      <c r="D21" s="55" t="s">
        <v>65</v>
      </c>
      <c r="E21" s="56"/>
      <c r="F21" s="57"/>
      <c r="G21" s="58">
        <f t="shared" si="0"/>
        <v>0</v>
      </c>
    </row>
    <row r="22" spans="1:7" s="30" customFormat="1" ht="25.5" x14ac:dyDescent="0.2">
      <c r="A22" s="52" t="s">
        <v>248</v>
      </c>
      <c r="B22" s="53" t="s">
        <v>249</v>
      </c>
      <c r="C22" s="54">
        <v>1</v>
      </c>
      <c r="D22" s="55" t="s">
        <v>65</v>
      </c>
      <c r="E22" s="56"/>
      <c r="F22" s="57"/>
      <c r="G22" s="58">
        <f t="shared" si="0"/>
        <v>0</v>
      </c>
    </row>
    <row r="23" spans="1:7" s="30" customFormat="1" ht="25.5" x14ac:dyDescent="0.2">
      <c r="A23" s="52" t="s">
        <v>250</v>
      </c>
      <c r="B23" s="53" t="s">
        <v>251</v>
      </c>
      <c r="C23" s="54">
        <v>1</v>
      </c>
      <c r="D23" s="55" t="s">
        <v>65</v>
      </c>
      <c r="E23" s="56"/>
      <c r="F23" s="57"/>
      <c r="G23" s="58">
        <f t="shared" si="0"/>
        <v>0</v>
      </c>
    </row>
    <row r="24" spans="1:7" s="30" customFormat="1" ht="25.5" x14ac:dyDescent="0.2">
      <c r="A24" s="52" t="s">
        <v>252</v>
      </c>
      <c r="B24" s="53" t="s">
        <v>253</v>
      </c>
      <c r="C24" s="54">
        <v>1</v>
      </c>
      <c r="D24" s="55" t="s">
        <v>65</v>
      </c>
      <c r="E24" s="56"/>
      <c r="F24" s="57"/>
      <c r="G24" s="58">
        <f t="shared" si="0"/>
        <v>0</v>
      </c>
    </row>
    <row r="25" spans="1:7" s="30" customFormat="1" ht="51" x14ac:dyDescent="0.2">
      <c r="A25" s="52" t="s">
        <v>254</v>
      </c>
      <c r="B25" s="53" t="s">
        <v>255</v>
      </c>
      <c r="C25" s="54">
        <v>1</v>
      </c>
      <c r="D25" s="55" t="s">
        <v>65</v>
      </c>
      <c r="E25" s="56"/>
      <c r="F25" s="57"/>
      <c r="G25" s="58">
        <f t="shared" si="0"/>
        <v>0</v>
      </c>
    </row>
    <row r="26" spans="1:7" s="30" customFormat="1" ht="38.25" x14ac:dyDescent="0.2">
      <c r="A26" s="52" t="s">
        <v>256</v>
      </c>
      <c r="B26" s="53" t="s">
        <v>257</v>
      </c>
      <c r="C26" s="54">
        <v>1</v>
      </c>
      <c r="D26" s="55" t="s">
        <v>65</v>
      </c>
      <c r="E26" s="56"/>
      <c r="F26" s="57"/>
      <c r="G26" s="58">
        <f t="shared" si="0"/>
        <v>0</v>
      </c>
    </row>
    <row r="27" spans="1:7" s="30" customFormat="1" ht="25.5" x14ac:dyDescent="0.2">
      <c r="A27" s="52" t="s">
        <v>258</v>
      </c>
      <c r="B27" s="53" t="s">
        <v>259</v>
      </c>
      <c r="C27" s="54">
        <v>1</v>
      </c>
      <c r="D27" s="55" t="s">
        <v>65</v>
      </c>
      <c r="E27" s="56"/>
      <c r="F27" s="57"/>
      <c r="G27" s="58">
        <f t="shared" si="0"/>
        <v>0</v>
      </c>
    </row>
    <row r="28" spans="1:7" s="30" customFormat="1" ht="51" x14ac:dyDescent="0.2">
      <c r="A28" s="52" t="s">
        <v>260</v>
      </c>
      <c r="B28" s="53" t="s">
        <v>255</v>
      </c>
      <c r="C28" s="54">
        <v>1</v>
      </c>
      <c r="D28" s="55" t="s">
        <v>65</v>
      </c>
      <c r="E28" s="56"/>
      <c r="F28" s="57"/>
      <c r="G28" s="58">
        <f t="shared" si="0"/>
        <v>0</v>
      </c>
    </row>
    <row r="29" spans="1:7" s="30" customFormat="1" ht="38.25" x14ac:dyDescent="0.2">
      <c r="A29" s="52" t="s">
        <v>261</v>
      </c>
      <c r="B29" s="53" t="s">
        <v>262</v>
      </c>
      <c r="C29" s="54">
        <v>1</v>
      </c>
      <c r="D29" s="55" t="s">
        <v>65</v>
      </c>
      <c r="E29" s="56"/>
      <c r="F29" s="57"/>
      <c r="G29" s="58">
        <f t="shared" si="0"/>
        <v>0</v>
      </c>
    </row>
    <row r="30" spans="1:7" s="30" customFormat="1" x14ac:dyDescent="0.2">
      <c r="A30" s="52"/>
      <c r="B30" s="53"/>
      <c r="C30" s="54"/>
      <c r="D30" s="55"/>
      <c r="E30" s="56"/>
      <c r="F30" s="57"/>
      <c r="G30" s="58"/>
    </row>
    <row r="31" spans="1:7" s="30" customFormat="1" x14ac:dyDescent="0.2">
      <c r="A31" s="52"/>
      <c r="B31" s="59" t="s">
        <v>263</v>
      </c>
      <c r="C31" s="54"/>
      <c r="D31" s="55"/>
      <c r="E31" s="56"/>
      <c r="F31" s="57"/>
      <c r="G31" s="58"/>
    </row>
    <row r="32" spans="1:7" s="30" customFormat="1" ht="38.25" x14ac:dyDescent="0.2">
      <c r="A32" s="52" t="s">
        <v>264</v>
      </c>
      <c r="B32" s="53" t="s">
        <v>265</v>
      </c>
      <c r="C32" s="54">
        <v>3</v>
      </c>
      <c r="D32" s="55" t="s">
        <v>65</v>
      </c>
      <c r="E32" s="56"/>
      <c r="F32" s="57"/>
      <c r="G32" s="58">
        <f t="shared" ref="G32:G82" si="1">F32+E32</f>
        <v>0</v>
      </c>
    </row>
    <row r="33" spans="1:7" s="30" customFormat="1" ht="25.5" x14ac:dyDescent="0.2">
      <c r="A33" s="52" t="s">
        <v>266</v>
      </c>
      <c r="B33" s="53" t="s">
        <v>267</v>
      </c>
      <c r="C33" s="54">
        <v>1</v>
      </c>
      <c r="D33" s="55" t="s">
        <v>15</v>
      </c>
      <c r="E33" s="56"/>
      <c r="F33" s="57"/>
      <c r="G33" s="58">
        <f t="shared" si="1"/>
        <v>0</v>
      </c>
    </row>
    <row r="34" spans="1:7" s="30" customFormat="1" ht="25.5" x14ac:dyDescent="0.2">
      <c r="A34" s="52" t="s">
        <v>266</v>
      </c>
      <c r="B34" s="53" t="s">
        <v>268</v>
      </c>
      <c r="C34" s="54">
        <v>1</v>
      </c>
      <c r="D34" s="55" t="s">
        <v>15</v>
      </c>
      <c r="E34" s="56"/>
      <c r="F34" s="57"/>
      <c r="G34" s="58">
        <f t="shared" si="1"/>
        <v>0</v>
      </c>
    </row>
    <row r="35" spans="1:7" s="30" customFormat="1" x14ac:dyDescent="0.2">
      <c r="A35" s="52" t="s">
        <v>269</v>
      </c>
      <c r="B35" s="53" t="s">
        <v>270</v>
      </c>
      <c r="C35" s="54">
        <v>5</v>
      </c>
      <c r="D35" s="55" t="s">
        <v>15</v>
      </c>
      <c r="E35" s="56"/>
      <c r="F35" s="57"/>
      <c r="G35" s="58">
        <f t="shared" si="1"/>
        <v>0</v>
      </c>
    </row>
    <row r="36" spans="1:7" s="30" customFormat="1" x14ac:dyDescent="0.2">
      <c r="A36" s="52" t="s">
        <v>269</v>
      </c>
      <c r="B36" s="53" t="s">
        <v>271</v>
      </c>
      <c r="C36" s="54">
        <v>9</v>
      </c>
      <c r="D36" s="55" t="s">
        <v>15</v>
      </c>
      <c r="E36" s="56"/>
      <c r="F36" s="57"/>
      <c r="G36" s="58">
        <f t="shared" si="1"/>
        <v>0</v>
      </c>
    </row>
    <row r="37" spans="1:7" s="30" customFormat="1" x14ac:dyDescent="0.2">
      <c r="A37" s="52" t="s">
        <v>269</v>
      </c>
      <c r="B37" s="53" t="s">
        <v>272</v>
      </c>
      <c r="C37" s="54">
        <v>6</v>
      </c>
      <c r="D37" s="55" t="s">
        <v>15</v>
      </c>
      <c r="E37" s="56"/>
      <c r="F37" s="57"/>
      <c r="G37" s="58">
        <f t="shared" si="1"/>
        <v>0</v>
      </c>
    </row>
    <row r="38" spans="1:7" s="30" customFormat="1" x14ac:dyDescent="0.2">
      <c r="A38" s="52" t="s">
        <v>269</v>
      </c>
      <c r="B38" s="53" t="s">
        <v>273</v>
      </c>
      <c r="C38" s="54">
        <v>3</v>
      </c>
      <c r="D38" s="55" t="s">
        <v>15</v>
      </c>
      <c r="E38" s="56"/>
      <c r="F38" s="57"/>
      <c r="G38" s="58">
        <f t="shared" si="1"/>
        <v>0</v>
      </c>
    </row>
    <row r="39" spans="1:7" s="30" customFormat="1" ht="25.5" x14ac:dyDescent="0.2">
      <c r="A39" s="52" t="s">
        <v>269</v>
      </c>
      <c r="B39" s="53" t="s">
        <v>274</v>
      </c>
      <c r="C39" s="54">
        <v>2</v>
      </c>
      <c r="D39" s="55" t="s">
        <v>15</v>
      </c>
      <c r="E39" s="56"/>
      <c r="F39" s="57"/>
      <c r="G39" s="58">
        <f t="shared" si="1"/>
        <v>0</v>
      </c>
    </row>
    <row r="40" spans="1:7" s="30" customFormat="1" ht="25.5" x14ac:dyDescent="0.2">
      <c r="A40" s="52" t="s">
        <v>269</v>
      </c>
      <c r="B40" s="53" t="s">
        <v>275</v>
      </c>
      <c r="C40" s="54">
        <v>1</v>
      </c>
      <c r="D40" s="55" t="s">
        <v>15</v>
      </c>
      <c r="E40" s="56"/>
      <c r="F40" s="57"/>
      <c r="G40" s="58">
        <f t="shared" si="1"/>
        <v>0</v>
      </c>
    </row>
    <row r="41" spans="1:7" s="30" customFormat="1" x14ac:dyDescent="0.2">
      <c r="A41" s="52" t="s">
        <v>276</v>
      </c>
      <c r="B41" s="53" t="s">
        <v>277</v>
      </c>
      <c r="C41" s="54">
        <v>1</v>
      </c>
      <c r="D41" s="55" t="s">
        <v>15</v>
      </c>
      <c r="E41" s="56"/>
      <c r="F41" s="57"/>
      <c r="G41" s="58">
        <f t="shared" si="1"/>
        <v>0</v>
      </c>
    </row>
    <row r="42" spans="1:7" s="30" customFormat="1" x14ac:dyDescent="0.2">
      <c r="A42" s="52" t="s">
        <v>276</v>
      </c>
      <c r="B42" s="53" t="s">
        <v>278</v>
      </c>
      <c r="C42" s="54">
        <v>2</v>
      </c>
      <c r="D42" s="55" t="s">
        <v>15</v>
      </c>
      <c r="E42" s="56"/>
      <c r="F42" s="57"/>
      <c r="G42" s="58">
        <f t="shared" si="1"/>
        <v>0</v>
      </c>
    </row>
    <row r="43" spans="1:7" s="30" customFormat="1" x14ac:dyDescent="0.2">
      <c r="A43" s="52" t="s">
        <v>276</v>
      </c>
      <c r="B43" s="53" t="s">
        <v>279</v>
      </c>
      <c r="C43" s="54">
        <v>2</v>
      </c>
      <c r="D43" s="55" t="s">
        <v>15</v>
      </c>
      <c r="E43" s="56"/>
      <c r="F43" s="57"/>
      <c r="G43" s="58">
        <f t="shared" si="1"/>
        <v>0</v>
      </c>
    </row>
    <row r="44" spans="1:7" s="30" customFormat="1" x14ac:dyDescent="0.2">
      <c r="A44" s="52" t="s">
        <v>276</v>
      </c>
      <c r="B44" s="53" t="s">
        <v>280</v>
      </c>
      <c r="C44" s="54">
        <v>1</v>
      </c>
      <c r="D44" s="55" t="s">
        <v>15</v>
      </c>
      <c r="E44" s="56"/>
      <c r="F44" s="57"/>
      <c r="G44" s="58">
        <f t="shared" si="1"/>
        <v>0</v>
      </c>
    </row>
    <row r="45" spans="1:7" s="30" customFormat="1" x14ac:dyDescent="0.2">
      <c r="A45" s="52" t="s">
        <v>281</v>
      </c>
      <c r="B45" s="53" t="s">
        <v>282</v>
      </c>
      <c r="C45" s="54">
        <v>1</v>
      </c>
      <c r="D45" s="55" t="s">
        <v>15</v>
      </c>
      <c r="E45" s="56"/>
      <c r="F45" s="57"/>
      <c r="G45" s="58">
        <f t="shared" si="1"/>
        <v>0</v>
      </c>
    </row>
    <row r="46" spans="1:7" s="30" customFormat="1" x14ac:dyDescent="0.2">
      <c r="A46" s="52" t="s">
        <v>281</v>
      </c>
      <c r="B46" s="53" t="s">
        <v>283</v>
      </c>
      <c r="C46" s="54">
        <v>2</v>
      </c>
      <c r="D46" s="55" t="s">
        <v>15</v>
      </c>
      <c r="E46" s="56"/>
      <c r="F46" s="57"/>
      <c r="G46" s="58">
        <f t="shared" si="1"/>
        <v>0</v>
      </c>
    </row>
    <row r="47" spans="1:7" s="30" customFormat="1" x14ac:dyDescent="0.2">
      <c r="A47" s="52" t="s">
        <v>281</v>
      </c>
      <c r="B47" s="53" t="s">
        <v>284</v>
      </c>
      <c r="C47" s="54">
        <v>2</v>
      </c>
      <c r="D47" s="55" t="s">
        <v>15</v>
      </c>
      <c r="E47" s="56"/>
      <c r="F47" s="57"/>
      <c r="G47" s="58">
        <f t="shared" si="1"/>
        <v>0</v>
      </c>
    </row>
    <row r="48" spans="1:7" s="30" customFormat="1" x14ac:dyDescent="0.2">
      <c r="A48" s="52" t="s">
        <v>281</v>
      </c>
      <c r="B48" s="53" t="s">
        <v>285</v>
      </c>
      <c r="C48" s="54">
        <v>1</v>
      </c>
      <c r="D48" s="55" t="s">
        <v>15</v>
      </c>
      <c r="E48" s="56"/>
      <c r="F48" s="57"/>
      <c r="G48" s="58">
        <f t="shared" si="1"/>
        <v>0</v>
      </c>
    </row>
    <row r="49" spans="1:7" s="30" customFormat="1" x14ac:dyDescent="0.2">
      <c r="A49" s="52" t="s">
        <v>286</v>
      </c>
      <c r="B49" s="53" t="s">
        <v>287</v>
      </c>
      <c r="C49" s="54">
        <v>2</v>
      </c>
      <c r="D49" s="55" t="s">
        <v>15</v>
      </c>
      <c r="E49" s="56"/>
      <c r="F49" s="57"/>
      <c r="G49" s="58">
        <f t="shared" si="1"/>
        <v>0</v>
      </c>
    </row>
    <row r="50" spans="1:7" s="30" customFormat="1" x14ac:dyDescent="0.2">
      <c r="A50" s="52" t="s">
        <v>286</v>
      </c>
      <c r="B50" s="53" t="s">
        <v>288</v>
      </c>
      <c r="C50" s="54">
        <v>1</v>
      </c>
      <c r="D50" s="55" t="s">
        <v>15</v>
      </c>
      <c r="E50" s="56"/>
      <c r="F50" s="57"/>
      <c r="G50" s="58">
        <f t="shared" si="1"/>
        <v>0</v>
      </c>
    </row>
    <row r="51" spans="1:7" s="30" customFormat="1" ht="25.5" x14ac:dyDescent="0.2">
      <c r="A51" s="52" t="s">
        <v>289</v>
      </c>
      <c r="B51" s="53" t="s">
        <v>290</v>
      </c>
      <c r="C51" s="54">
        <v>1</v>
      </c>
      <c r="D51" s="55" t="s">
        <v>15</v>
      </c>
      <c r="E51" s="56"/>
      <c r="F51" s="57"/>
      <c r="G51" s="58">
        <f t="shared" si="1"/>
        <v>0</v>
      </c>
    </row>
    <row r="52" spans="1:7" s="30" customFormat="1" ht="25.5" x14ac:dyDescent="0.2">
      <c r="A52" s="52" t="s">
        <v>291</v>
      </c>
      <c r="B52" s="53" t="s">
        <v>292</v>
      </c>
      <c r="C52" s="54">
        <v>1</v>
      </c>
      <c r="D52" s="55" t="s">
        <v>15</v>
      </c>
      <c r="E52" s="56"/>
      <c r="F52" s="57"/>
      <c r="G52" s="58">
        <f t="shared" si="1"/>
        <v>0</v>
      </c>
    </row>
    <row r="53" spans="1:7" s="30" customFormat="1" x14ac:dyDescent="0.2">
      <c r="A53" s="52" t="s">
        <v>293</v>
      </c>
      <c r="B53" s="53" t="s">
        <v>294</v>
      </c>
      <c r="C53" s="54">
        <v>19</v>
      </c>
      <c r="D53" s="55" t="s">
        <v>15</v>
      </c>
      <c r="E53" s="56"/>
      <c r="F53" s="57"/>
      <c r="G53" s="58">
        <f t="shared" si="1"/>
        <v>0</v>
      </c>
    </row>
    <row r="54" spans="1:7" s="30" customFormat="1" x14ac:dyDescent="0.2">
      <c r="A54" s="52" t="s">
        <v>293</v>
      </c>
      <c r="B54" s="53" t="s">
        <v>295</v>
      </c>
      <c r="C54" s="54">
        <v>1</v>
      </c>
      <c r="D54" s="55" t="s">
        <v>15</v>
      </c>
      <c r="E54" s="56"/>
      <c r="F54" s="57"/>
      <c r="G54" s="58">
        <f t="shared" si="1"/>
        <v>0</v>
      </c>
    </row>
    <row r="55" spans="1:7" s="30" customFormat="1" ht="25.5" x14ac:dyDescent="0.2">
      <c r="A55" s="52" t="s">
        <v>296</v>
      </c>
      <c r="B55" s="53" t="s">
        <v>297</v>
      </c>
      <c r="C55" s="54">
        <v>4</v>
      </c>
      <c r="D55" s="55" t="s">
        <v>15</v>
      </c>
      <c r="E55" s="56"/>
      <c r="F55" s="57"/>
      <c r="G55" s="58">
        <f t="shared" si="1"/>
        <v>0</v>
      </c>
    </row>
    <row r="56" spans="1:7" s="30" customFormat="1" x14ac:dyDescent="0.2">
      <c r="A56" s="52" t="s">
        <v>298</v>
      </c>
      <c r="B56" s="53" t="s">
        <v>299</v>
      </c>
      <c r="C56" s="54">
        <v>11</v>
      </c>
      <c r="D56" s="55" t="s">
        <v>65</v>
      </c>
      <c r="E56" s="56"/>
      <c r="F56" s="57"/>
      <c r="G56" s="58">
        <f t="shared" si="1"/>
        <v>0</v>
      </c>
    </row>
    <row r="57" spans="1:7" s="30" customFormat="1" ht="25.5" x14ac:dyDescent="0.2">
      <c r="A57" s="52" t="s">
        <v>300</v>
      </c>
      <c r="B57" s="53" t="s">
        <v>301</v>
      </c>
      <c r="C57" s="54">
        <v>1</v>
      </c>
      <c r="D57" s="55" t="s">
        <v>65</v>
      </c>
      <c r="E57" s="56"/>
      <c r="F57" s="57"/>
      <c r="G57" s="58">
        <f t="shared" si="1"/>
        <v>0</v>
      </c>
    </row>
    <row r="58" spans="1:7" s="30" customFormat="1" ht="25.5" x14ac:dyDescent="0.2">
      <c r="A58" s="52" t="s">
        <v>300</v>
      </c>
      <c r="B58" s="53" t="s">
        <v>302</v>
      </c>
      <c r="C58" s="54">
        <v>1</v>
      </c>
      <c r="D58" s="55" t="s">
        <v>65</v>
      </c>
      <c r="E58" s="56"/>
      <c r="F58" s="57"/>
      <c r="G58" s="58">
        <f t="shared" si="1"/>
        <v>0</v>
      </c>
    </row>
    <row r="59" spans="1:7" s="30" customFormat="1" ht="25.5" x14ac:dyDescent="0.2">
      <c r="A59" s="52" t="s">
        <v>300</v>
      </c>
      <c r="B59" s="53" t="s">
        <v>303</v>
      </c>
      <c r="C59" s="54">
        <v>1</v>
      </c>
      <c r="D59" s="55" t="s">
        <v>65</v>
      </c>
      <c r="E59" s="56"/>
      <c r="F59" s="57"/>
      <c r="G59" s="58">
        <f t="shared" si="1"/>
        <v>0</v>
      </c>
    </row>
    <row r="60" spans="1:7" s="30" customFormat="1" x14ac:dyDescent="0.2">
      <c r="A60" s="52" t="s">
        <v>300</v>
      </c>
      <c r="B60" s="53" t="s">
        <v>304</v>
      </c>
      <c r="C60" s="54">
        <v>1</v>
      </c>
      <c r="D60" s="55" t="s">
        <v>65</v>
      </c>
      <c r="E60" s="56"/>
      <c r="F60" s="57"/>
      <c r="G60" s="58">
        <f t="shared" si="1"/>
        <v>0</v>
      </c>
    </row>
    <row r="61" spans="1:7" s="30" customFormat="1" x14ac:dyDescent="0.2">
      <c r="A61" s="52"/>
      <c r="B61" s="53"/>
      <c r="C61" s="54"/>
      <c r="D61" s="55"/>
      <c r="E61" s="56"/>
      <c r="F61" s="57"/>
      <c r="G61" s="58">
        <f t="shared" si="1"/>
        <v>0</v>
      </c>
    </row>
    <row r="62" spans="1:7" s="30" customFormat="1" x14ac:dyDescent="0.2">
      <c r="A62" s="52"/>
      <c r="B62" s="59" t="s">
        <v>305</v>
      </c>
      <c r="C62" s="54"/>
      <c r="D62" s="55"/>
      <c r="E62" s="56"/>
      <c r="F62" s="57"/>
      <c r="G62" s="58">
        <f t="shared" si="1"/>
        <v>0</v>
      </c>
    </row>
    <row r="63" spans="1:7" s="30" customFormat="1" ht="25.5" x14ac:dyDescent="0.2">
      <c r="A63" s="52"/>
      <c r="B63" s="53" t="s">
        <v>306</v>
      </c>
      <c r="C63" s="54">
        <v>4</v>
      </c>
      <c r="D63" s="55" t="s">
        <v>161</v>
      </c>
      <c r="E63" s="56"/>
      <c r="F63" s="57"/>
      <c r="G63" s="58">
        <f t="shared" si="1"/>
        <v>0</v>
      </c>
    </row>
    <row r="64" spans="1:7" s="30" customFormat="1" ht="25.5" x14ac:dyDescent="0.2">
      <c r="A64" s="52"/>
      <c r="B64" s="53" t="s">
        <v>307</v>
      </c>
      <c r="C64" s="54">
        <v>14</v>
      </c>
      <c r="D64" s="55" t="s">
        <v>161</v>
      </c>
      <c r="E64" s="56"/>
      <c r="F64" s="57"/>
      <c r="G64" s="58">
        <f t="shared" si="1"/>
        <v>0</v>
      </c>
    </row>
    <row r="65" spans="1:7" s="30" customFormat="1" ht="25.5" x14ac:dyDescent="0.2">
      <c r="A65" s="52"/>
      <c r="B65" s="53" t="s">
        <v>308</v>
      </c>
      <c r="C65" s="54">
        <v>14</v>
      </c>
      <c r="D65" s="55" t="s">
        <v>161</v>
      </c>
      <c r="E65" s="56"/>
      <c r="F65" s="57"/>
      <c r="G65" s="58">
        <f t="shared" si="1"/>
        <v>0</v>
      </c>
    </row>
    <row r="66" spans="1:7" s="30" customFormat="1" ht="25.5" x14ac:dyDescent="0.2">
      <c r="A66" s="52"/>
      <c r="B66" s="53" t="s">
        <v>309</v>
      </c>
      <c r="C66" s="54">
        <v>14</v>
      </c>
      <c r="D66" s="55" t="s">
        <v>161</v>
      </c>
      <c r="E66" s="56"/>
      <c r="F66" s="57"/>
      <c r="G66" s="58">
        <f t="shared" si="1"/>
        <v>0</v>
      </c>
    </row>
    <row r="67" spans="1:7" s="30" customFormat="1" ht="38.25" x14ac:dyDescent="0.2">
      <c r="A67" s="52"/>
      <c r="B67" s="53" t="s">
        <v>310</v>
      </c>
      <c r="C67" s="54">
        <v>6</v>
      </c>
      <c r="D67" s="55" t="s">
        <v>161</v>
      </c>
      <c r="E67" s="56"/>
      <c r="F67" s="57"/>
      <c r="G67" s="58">
        <f t="shared" si="1"/>
        <v>0</v>
      </c>
    </row>
    <row r="68" spans="1:7" s="30" customFormat="1" ht="38.25" x14ac:dyDescent="0.2">
      <c r="A68" s="52"/>
      <c r="B68" s="53" t="s">
        <v>311</v>
      </c>
      <c r="C68" s="54">
        <v>10</v>
      </c>
      <c r="D68" s="55" t="s">
        <v>161</v>
      </c>
      <c r="E68" s="56"/>
      <c r="F68" s="57"/>
      <c r="G68" s="58">
        <f t="shared" si="1"/>
        <v>0</v>
      </c>
    </row>
    <row r="69" spans="1:7" s="30" customFormat="1" ht="38.25" x14ac:dyDescent="0.2">
      <c r="A69" s="52"/>
      <c r="B69" s="53" t="s">
        <v>312</v>
      </c>
      <c r="C69" s="54">
        <v>8</v>
      </c>
      <c r="D69" s="55" t="s">
        <v>161</v>
      </c>
      <c r="E69" s="56"/>
      <c r="F69" s="57"/>
      <c r="G69" s="58">
        <f t="shared" si="1"/>
        <v>0</v>
      </c>
    </row>
    <row r="70" spans="1:7" s="30" customFormat="1" ht="38.25" x14ac:dyDescent="0.2">
      <c r="A70" s="52"/>
      <c r="B70" s="53" t="s">
        <v>313</v>
      </c>
      <c r="C70" s="54">
        <v>45</v>
      </c>
      <c r="D70" s="55" t="s">
        <v>161</v>
      </c>
      <c r="E70" s="56"/>
      <c r="F70" s="57"/>
      <c r="G70" s="58">
        <f t="shared" si="1"/>
        <v>0</v>
      </c>
    </row>
    <row r="71" spans="1:7" s="30" customFormat="1" ht="25.5" x14ac:dyDescent="0.2">
      <c r="A71" s="52"/>
      <c r="B71" s="53" t="s">
        <v>314</v>
      </c>
      <c r="C71" s="54">
        <v>15</v>
      </c>
      <c r="D71" s="55" t="s">
        <v>161</v>
      </c>
      <c r="E71" s="56"/>
      <c r="F71" s="57"/>
      <c r="G71" s="58">
        <f t="shared" si="1"/>
        <v>0</v>
      </c>
    </row>
    <row r="72" spans="1:7" s="30" customFormat="1" ht="25.5" x14ac:dyDescent="0.2">
      <c r="A72" s="52"/>
      <c r="B72" s="53" t="s">
        <v>315</v>
      </c>
      <c r="C72" s="54">
        <v>4</v>
      </c>
      <c r="D72" s="55" t="s">
        <v>161</v>
      </c>
      <c r="E72" s="56"/>
      <c r="F72" s="57"/>
      <c r="G72" s="58">
        <f t="shared" si="1"/>
        <v>0</v>
      </c>
    </row>
    <row r="73" spans="1:7" s="30" customFormat="1" x14ac:dyDescent="0.2">
      <c r="A73" s="52"/>
      <c r="B73" s="53" t="s">
        <v>316</v>
      </c>
      <c r="C73" s="54">
        <v>14</v>
      </c>
      <c r="D73" s="55" t="s">
        <v>161</v>
      </c>
      <c r="E73" s="56"/>
      <c r="F73" s="57"/>
      <c r="G73" s="58">
        <f t="shared" si="1"/>
        <v>0</v>
      </c>
    </row>
    <row r="74" spans="1:7" s="30" customFormat="1" x14ac:dyDescent="0.2">
      <c r="A74" s="52"/>
      <c r="B74" s="53" t="s">
        <v>317</v>
      </c>
      <c r="C74" s="54">
        <v>10</v>
      </c>
      <c r="D74" s="55" t="s">
        <v>161</v>
      </c>
      <c r="E74" s="56"/>
      <c r="F74" s="57"/>
      <c r="G74" s="58">
        <f t="shared" si="1"/>
        <v>0</v>
      </c>
    </row>
    <row r="75" spans="1:7" s="30" customFormat="1" x14ac:dyDescent="0.2">
      <c r="A75" s="52"/>
      <c r="B75" s="53" t="s">
        <v>318</v>
      </c>
      <c r="C75" s="54">
        <v>22</v>
      </c>
      <c r="D75" s="55" t="s">
        <v>161</v>
      </c>
      <c r="E75" s="56"/>
      <c r="F75" s="57"/>
      <c r="G75" s="58">
        <f t="shared" si="1"/>
        <v>0</v>
      </c>
    </row>
    <row r="76" spans="1:7" s="30" customFormat="1" x14ac:dyDescent="0.2">
      <c r="A76" s="52"/>
      <c r="B76" s="53" t="s">
        <v>319</v>
      </c>
      <c r="C76" s="54">
        <v>15</v>
      </c>
      <c r="D76" s="55" t="s">
        <v>161</v>
      </c>
      <c r="E76" s="56"/>
      <c r="F76" s="57"/>
      <c r="G76" s="58">
        <f t="shared" si="1"/>
        <v>0</v>
      </c>
    </row>
    <row r="77" spans="1:7" s="30" customFormat="1" x14ac:dyDescent="0.2">
      <c r="A77" s="52"/>
      <c r="B77" s="53" t="s">
        <v>320</v>
      </c>
      <c r="C77" s="54">
        <v>12</v>
      </c>
      <c r="D77" s="55" t="s">
        <v>161</v>
      </c>
      <c r="E77" s="56"/>
      <c r="F77" s="57"/>
      <c r="G77" s="58">
        <f t="shared" si="1"/>
        <v>0</v>
      </c>
    </row>
    <row r="78" spans="1:7" s="30" customFormat="1" x14ac:dyDescent="0.2">
      <c r="A78" s="52"/>
      <c r="B78" s="53" t="s">
        <v>321</v>
      </c>
      <c r="C78" s="54">
        <v>10</v>
      </c>
      <c r="D78" s="55" t="s">
        <v>161</v>
      </c>
      <c r="E78" s="56"/>
      <c r="F78" s="57"/>
      <c r="G78" s="58">
        <f t="shared" si="1"/>
        <v>0</v>
      </c>
    </row>
    <row r="79" spans="1:7" s="30" customFormat="1" ht="25.5" x14ac:dyDescent="0.2">
      <c r="A79" s="52"/>
      <c r="B79" s="53" t="s">
        <v>322</v>
      </c>
      <c r="C79" s="54">
        <v>9</v>
      </c>
      <c r="D79" s="55" t="s">
        <v>65</v>
      </c>
      <c r="E79" s="56"/>
      <c r="F79" s="57"/>
      <c r="G79" s="58">
        <f t="shared" si="1"/>
        <v>0</v>
      </c>
    </row>
    <row r="80" spans="1:7" s="30" customFormat="1" ht="25.5" x14ac:dyDescent="0.2">
      <c r="A80" s="52"/>
      <c r="B80" s="53" t="s">
        <v>323</v>
      </c>
      <c r="C80" s="54">
        <v>3</v>
      </c>
      <c r="D80" s="55" t="s">
        <v>65</v>
      </c>
      <c r="E80" s="56"/>
      <c r="F80" s="57"/>
      <c r="G80" s="58">
        <f t="shared" si="1"/>
        <v>0</v>
      </c>
    </row>
    <row r="81" spans="1:7" s="30" customFormat="1" ht="25.5" x14ac:dyDescent="0.2">
      <c r="A81" s="52"/>
      <c r="B81" s="53" t="s">
        <v>324</v>
      </c>
      <c r="C81" s="54">
        <v>1</v>
      </c>
      <c r="D81" s="55" t="s">
        <v>65</v>
      </c>
      <c r="E81" s="56"/>
      <c r="F81" s="57"/>
      <c r="G81" s="58">
        <f t="shared" si="1"/>
        <v>0</v>
      </c>
    </row>
    <row r="82" spans="1:7" s="30" customFormat="1" ht="25.5" x14ac:dyDescent="0.2">
      <c r="A82" s="52"/>
      <c r="B82" s="53" t="s">
        <v>325</v>
      </c>
      <c r="C82" s="54">
        <v>1</v>
      </c>
      <c r="D82" s="55" t="s">
        <v>65</v>
      </c>
      <c r="E82" s="56"/>
      <c r="F82" s="57"/>
      <c r="G82" s="58">
        <f t="shared" si="1"/>
        <v>0</v>
      </c>
    </row>
    <row r="83" spans="1:7" s="30" customFormat="1" x14ac:dyDescent="0.2">
      <c r="A83" s="52"/>
      <c r="B83" s="53"/>
      <c r="C83" s="54"/>
      <c r="D83" s="55"/>
      <c r="E83" s="56"/>
      <c r="F83" s="57"/>
      <c r="G83" s="58"/>
    </row>
    <row r="84" spans="1:7" s="30" customFormat="1" ht="25.5" x14ac:dyDescent="0.2">
      <c r="A84" s="52"/>
      <c r="B84" s="59" t="s">
        <v>326</v>
      </c>
      <c r="C84" s="54"/>
      <c r="D84" s="55"/>
      <c r="E84" s="56"/>
      <c r="F84" s="57"/>
      <c r="G84" s="58"/>
    </row>
    <row r="85" spans="1:7" s="30" customFormat="1" ht="25.5" x14ac:dyDescent="0.2">
      <c r="A85" s="52"/>
      <c r="B85" s="59" t="s">
        <v>327</v>
      </c>
      <c r="C85" s="54"/>
      <c r="D85" s="55"/>
      <c r="E85" s="56"/>
      <c r="F85" s="57"/>
      <c r="G85" s="58"/>
    </row>
    <row r="86" spans="1:7" s="30" customFormat="1" ht="25.5" x14ac:dyDescent="0.2">
      <c r="A86" s="52"/>
      <c r="B86" s="53" t="s">
        <v>328</v>
      </c>
      <c r="C86" s="54">
        <v>2</v>
      </c>
      <c r="D86" s="55" t="s">
        <v>15</v>
      </c>
      <c r="E86" s="56"/>
      <c r="F86" s="57"/>
      <c r="G86" s="58">
        <f t="shared" ref="G86:G93" si="2">F86+E86</f>
        <v>0</v>
      </c>
    </row>
    <row r="87" spans="1:7" s="30" customFormat="1" ht="25.5" x14ac:dyDescent="0.2">
      <c r="A87" s="52"/>
      <c r="B87" s="53" t="s">
        <v>329</v>
      </c>
      <c r="C87" s="54">
        <v>1</v>
      </c>
      <c r="D87" s="55" t="s">
        <v>15</v>
      </c>
      <c r="E87" s="56"/>
      <c r="F87" s="57"/>
      <c r="G87" s="58">
        <f t="shared" si="2"/>
        <v>0</v>
      </c>
    </row>
    <row r="88" spans="1:7" s="30" customFormat="1" ht="25.5" x14ac:dyDescent="0.2">
      <c r="A88" s="52"/>
      <c r="B88" s="53" t="s">
        <v>330</v>
      </c>
      <c r="C88" s="54">
        <v>1</v>
      </c>
      <c r="D88" s="55" t="s">
        <v>15</v>
      </c>
      <c r="E88" s="56"/>
      <c r="F88" s="57"/>
      <c r="G88" s="58">
        <f t="shared" si="2"/>
        <v>0</v>
      </c>
    </row>
    <row r="89" spans="1:7" s="30" customFormat="1" ht="25.5" x14ac:dyDescent="0.2">
      <c r="A89" s="52"/>
      <c r="B89" s="53" t="s">
        <v>331</v>
      </c>
      <c r="C89" s="54">
        <v>1</v>
      </c>
      <c r="D89" s="55" t="s">
        <v>15</v>
      </c>
      <c r="E89" s="56"/>
      <c r="F89" s="57"/>
      <c r="G89" s="58">
        <f t="shared" si="2"/>
        <v>0</v>
      </c>
    </row>
    <row r="90" spans="1:7" s="30" customFormat="1" ht="25.5" x14ac:dyDescent="0.2">
      <c r="A90" s="52"/>
      <c r="B90" s="53" t="s">
        <v>332</v>
      </c>
      <c r="C90" s="54">
        <v>1</v>
      </c>
      <c r="D90" s="55" t="s">
        <v>15</v>
      </c>
      <c r="E90" s="56"/>
      <c r="F90" s="57"/>
      <c r="G90" s="58">
        <f t="shared" si="2"/>
        <v>0</v>
      </c>
    </row>
    <row r="91" spans="1:7" s="30" customFormat="1" ht="25.5" x14ac:dyDescent="0.2">
      <c r="A91" s="52"/>
      <c r="B91" s="53" t="s">
        <v>333</v>
      </c>
      <c r="C91" s="54">
        <v>1</v>
      </c>
      <c r="D91" s="55" t="s">
        <v>15</v>
      </c>
      <c r="E91" s="56"/>
      <c r="F91" s="57"/>
      <c r="G91" s="58">
        <f t="shared" si="2"/>
        <v>0</v>
      </c>
    </row>
    <row r="92" spans="1:7" s="30" customFormat="1" x14ac:dyDescent="0.2">
      <c r="A92" s="52"/>
      <c r="B92" s="53" t="s">
        <v>334</v>
      </c>
      <c r="C92" s="54">
        <v>1</v>
      </c>
      <c r="D92" s="55" t="s">
        <v>15</v>
      </c>
      <c r="E92" s="56"/>
      <c r="F92" s="57"/>
      <c r="G92" s="58">
        <f t="shared" si="2"/>
        <v>0</v>
      </c>
    </row>
    <row r="93" spans="1:7" s="30" customFormat="1" x14ac:dyDescent="0.2">
      <c r="A93" s="52"/>
      <c r="B93" s="53" t="s">
        <v>335</v>
      </c>
      <c r="C93" s="54">
        <v>1</v>
      </c>
      <c r="D93" s="55" t="s">
        <v>15</v>
      </c>
      <c r="E93" s="56"/>
      <c r="F93" s="57"/>
      <c r="G93" s="58">
        <f t="shared" si="2"/>
        <v>0</v>
      </c>
    </row>
    <row r="94" spans="1:7" s="30" customFormat="1" x14ac:dyDescent="0.2">
      <c r="A94" s="52"/>
      <c r="B94" s="53"/>
      <c r="C94" s="54"/>
      <c r="D94" s="55"/>
      <c r="E94" s="56"/>
      <c r="F94" s="57"/>
      <c r="G94" s="58"/>
    </row>
    <row r="95" spans="1:7" s="30" customFormat="1" ht="25.5" x14ac:dyDescent="0.2">
      <c r="A95" s="52"/>
      <c r="B95" s="59" t="s">
        <v>336</v>
      </c>
      <c r="C95" s="54"/>
      <c r="D95" s="55"/>
      <c r="E95" s="56"/>
      <c r="F95" s="57"/>
      <c r="G95" s="58"/>
    </row>
    <row r="96" spans="1:7" s="30" customFormat="1" x14ac:dyDescent="0.2">
      <c r="A96" s="52"/>
      <c r="B96" s="53" t="s">
        <v>337</v>
      </c>
      <c r="C96" s="54">
        <v>28</v>
      </c>
      <c r="D96" s="55" t="s">
        <v>15</v>
      </c>
      <c r="E96" s="56"/>
      <c r="F96" s="57"/>
      <c r="G96" s="58">
        <f t="shared" ref="G96:G109" si="3">F96+E96</f>
        <v>0</v>
      </c>
    </row>
    <row r="97" spans="1:7" s="30" customFormat="1" ht="25.5" x14ac:dyDescent="0.2">
      <c r="A97" s="52"/>
      <c r="B97" s="53" t="s">
        <v>338</v>
      </c>
      <c r="C97" s="54">
        <v>1</v>
      </c>
      <c r="D97" s="55" t="s">
        <v>15</v>
      </c>
      <c r="E97" s="56"/>
      <c r="F97" s="57"/>
      <c r="G97" s="58">
        <f t="shared" si="3"/>
        <v>0</v>
      </c>
    </row>
    <row r="98" spans="1:7" s="30" customFormat="1" x14ac:dyDescent="0.2">
      <c r="A98" s="52"/>
      <c r="B98" s="53" t="s">
        <v>339</v>
      </c>
      <c r="C98" s="54">
        <v>1</v>
      </c>
      <c r="D98" s="55" t="s">
        <v>15</v>
      </c>
      <c r="E98" s="56"/>
      <c r="F98" s="57"/>
      <c r="G98" s="58">
        <f t="shared" si="3"/>
        <v>0</v>
      </c>
    </row>
    <row r="99" spans="1:7" s="30" customFormat="1" x14ac:dyDescent="0.2">
      <c r="A99" s="52"/>
      <c r="B99" s="53" t="s">
        <v>340</v>
      </c>
      <c r="C99" s="54">
        <v>1</v>
      </c>
      <c r="D99" s="55" t="s">
        <v>15</v>
      </c>
      <c r="E99" s="56"/>
      <c r="F99" s="57"/>
      <c r="G99" s="58">
        <f t="shared" si="3"/>
        <v>0</v>
      </c>
    </row>
    <row r="100" spans="1:7" s="30" customFormat="1" ht="25.5" x14ac:dyDescent="0.2">
      <c r="A100" s="52"/>
      <c r="B100" s="53" t="s">
        <v>341</v>
      </c>
      <c r="C100" s="54">
        <v>1</v>
      </c>
      <c r="D100" s="55" t="s">
        <v>15</v>
      </c>
      <c r="E100" s="56"/>
      <c r="F100" s="57"/>
      <c r="G100" s="58">
        <f t="shared" si="3"/>
        <v>0</v>
      </c>
    </row>
    <row r="101" spans="1:7" s="30" customFormat="1" x14ac:dyDescent="0.2">
      <c r="A101" s="52"/>
      <c r="B101" s="53" t="s">
        <v>342</v>
      </c>
      <c r="C101" s="54">
        <v>1</v>
      </c>
      <c r="D101" s="55" t="s">
        <v>15</v>
      </c>
      <c r="E101" s="56"/>
      <c r="F101" s="57"/>
      <c r="G101" s="58">
        <f t="shared" si="3"/>
        <v>0</v>
      </c>
    </row>
    <row r="102" spans="1:7" s="30" customFormat="1" x14ac:dyDescent="0.2">
      <c r="A102" s="52"/>
      <c r="B102" s="53" t="s">
        <v>335</v>
      </c>
      <c r="C102" s="54">
        <v>1</v>
      </c>
      <c r="D102" s="55" t="s">
        <v>15</v>
      </c>
      <c r="E102" s="56"/>
      <c r="F102" s="57"/>
      <c r="G102" s="58">
        <f t="shared" si="3"/>
        <v>0</v>
      </c>
    </row>
    <row r="103" spans="1:7" s="30" customFormat="1" x14ac:dyDescent="0.2">
      <c r="A103" s="52"/>
      <c r="B103" s="53" t="s">
        <v>334</v>
      </c>
      <c r="C103" s="54">
        <v>1</v>
      </c>
      <c r="D103" s="55" t="s">
        <v>15</v>
      </c>
      <c r="E103" s="56"/>
      <c r="F103" s="57"/>
      <c r="G103" s="58">
        <f t="shared" si="3"/>
        <v>0</v>
      </c>
    </row>
    <row r="104" spans="1:7" s="30" customFormat="1" x14ac:dyDescent="0.2">
      <c r="A104" s="52"/>
      <c r="B104" s="53"/>
      <c r="C104" s="54"/>
      <c r="D104" s="55"/>
      <c r="E104" s="56"/>
      <c r="F104" s="57"/>
      <c r="G104" s="58">
        <f t="shared" si="3"/>
        <v>0</v>
      </c>
    </row>
    <row r="105" spans="1:7" s="30" customFormat="1" x14ac:dyDescent="0.2">
      <c r="A105" s="52"/>
      <c r="B105" s="59" t="s">
        <v>343</v>
      </c>
      <c r="C105" s="54"/>
      <c r="D105" s="55"/>
      <c r="E105" s="56"/>
      <c r="F105" s="57"/>
      <c r="G105" s="58">
        <f t="shared" si="3"/>
        <v>0</v>
      </c>
    </row>
    <row r="106" spans="1:7" s="30" customFormat="1" ht="25.5" x14ac:dyDescent="0.2">
      <c r="A106" s="52"/>
      <c r="B106" s="53" t="s">
        <v>344</v>
      </c>
      <c r="C106" s="54">
        <v>3</v>
      </c>
      <c r="D106" s="55" t="s">
        <v>65</v>
      </c>
      <c r="E106" s="56"/>
      <c r="F106" s="57"/>
      <c r="G106" s="58">
        <f t="shared" si="3"/>
        <v>0</v>
      </c>
    </row>
    <row r="107" spans="1:7" s="30" customFormat="1" ht="25.5" x14ac:dyDescent="0.2">
      <c r="A107" s="52"/>
      <c r="B107" s="53" t="s">
        <v>345</v>
      </c>
      <c r="C107" s="54">
        <v>1</v>
      </c>
      <c r="D107" s="55" t="s">
        <v>65</v>
      </c>
      <c r="E107" s="56"/>
      <c r="F107" s="57"/>
      <c r="G107" s="58">
        <f t="shared" si="3"/>
        <v>0</v>
      </c>
    </row>
    <row r="108" spans="1:7" s="30" customFormat="1" ht="51" x14ac:dyDescent="0.2">
      <c r="A108" s="52"/>
      <c r="B108" s="53" t="s">
        <v>346</v>
      </c>
      <c r="C108" s="54">
        <v>1</v>
      </c>
      <c r="D108" s="55" t="s">
        <v>65</v>
      </c>
      <c r="E108" s="56"/>
      <c r="F108" s="57"/>
      <c r="G108" s="58">
        <f t="shared" si="3"/>
        <v>0</v>
      </c>
    </row>
    <row r="109" spans="1:7" s="30" customFormat="1" x14ac:dyDescent="0.2">
      <c r="A109" s="52"/>
      <c r="B109" s="53" t="s">
        <v>347</v>
      </c>
      <c r="C109" s="54">
        <v>1</v>
      </c>
      <c r="D109" s="55" t="s">
        <v>65</v>
      </c>
      <c r="E109" s="56"/>
      <c r="F109" s="57"/>
      <c r="G109" s="58">
        <f t="shared" si="3"/>
        <v>0</v>
      </c>
    </row>
    <row r="110" spans="1:7" s="30" customFormat="1" x14ac:dyDescent="0.2">
      <c r="A110" s="52"/>
      <c r="B110" s="53"/>
      <c r="C110" s="54"/>
      <c r="D110" s="55"/>
      <c r="E110" s="56"/>
      <c r="F110" s="57"/>
      <c r="G110" s="58"/>
    </row>
    <row r="111" spans="1:7" s="30" customFormat="1" x14ac:dyDescent="0.2">
      <c r="A111" s="52"/>
      <c r="B111" s="59" t="s">
        <v>348</v>
      </c>
      <c r="C111" s="54"/>
      <c r="D111" s="55"/>
      <c r="E111" s="56"/>
      <c r="F111" s="57"/>
      <c r="G111" s="58"/>
    </row>
    <row r="112" spans="1:7" s="30" customFormat="1" ht="38.25" x14ac:dyDescent="0.2">
      <c r="A112" s="52"/>
      <c r="B112" s="53" t="s">
        <v>349</v>
      </c>
      <c r="C112" s="54">
        <v>1</v>
      </c>
      <c r="D112" s="55" t="s">
        <v>65</v>
      </c>
      <c r="E112" s="56"/>
      <c r="F112" s="57"/>
      <c r="G112" s="58">
        <f t="shared" ref="G112:G125" si="4">F112+E112</f>
        <v>0</v>
      </c>
    </row>
    <row r="113" spans="1:7" s="30" customFormat="1" ht="38.25" x14ac:dyDescent="0.2">
      <c r="A113" s="52"/>
      <c r="B113" s="53" t="s">
        <v>350</v>
      </c>
      <c r="C113" s="54">
        <v>1</v>
      </c>
      <c r="D113" s="55" t="s">
        <v>65</v>
      </c>
      <c r="E113" s="56"/>
      <c r="F113" s="57"/>
      <c r="G113" s="58">
        <f t="shared" si="4"/>
        <v>0</v>
      </c>
    </row>
    <row r="114" spans="1:7" s="30" customFormat="1" x14ac:dyDescent="0.2">
      <c r="A114" s="52"/>
      <c r="B114" s="53" t="s">
        <v>351</v>
      </c>
      <c r="C114" s="54">
        <v>18</v>
      </c>
      <c r="D114" s="55" t="s">
        <v>352</v>
      </c>
      <c r="E114" s="56"/>
      <c r="F114" s="57"/>
      <c r="G114" s="58">
        <f t="shared" si="4"/>
        <v>0</v>
      </c>
    </row>
    <row r="115" spans="1:7" s="30" customFormat="1" ht="25.5" x14ac:dyDescent="0.2">
      <c r="A115" s="52"/>
      <c r="B115" s="53" t="s">
        <v>353</v>
      </c>
      <c r="C115" s="54">
        <v>1</v>
      </c>
      <c r="D115" s="55" t="s">
        <v>65</v>
      </c>
      <c r="E115" s="56"/>
      <c r="F115" s="57"/>
      <c r="G115" s="58">
        <f t="shared" si="4"/>
        <v>0</v>
      </c>
    </row>
    <row r="116" spans="1:7" s="30" customFormat="1" x14ac:dyDescent="0.2">
      <c r="A116" s="52"/>
      <c r="B116" s="53" t="s">
        <v>354</v>
      </c>
      <c r="C116" s="54">
        <v>52</v>
      </c>
      <c r="D116" s="55" t="s">
        <v>352</v>
      </c>
      <c r="E116" s="56"/>
      <c r="F116" s="57"/>
      <c r="G116" s="58">
        <f t="shared" si="4"/>
        <v>0</v>
      </c>
    </row>
    <row r="117" spans="1:7" s="30" customFormat="1" x14ac:dyDescent="0.2">
      <c r="A117" s="52"/>
      <c r="B117" s="53" t="s">
        <v>355</v>
      </c>
      <c r="C117" s="54">
        <v>1</v>
      </c>
      <c r="D117" s="55" t="s">
        <v>65</v>
      </c>
      <c r="E117" s="56"/>
      <c r="F117" s="57"/>
      <c r="G117" s="58">
        <f t="shared" si="4"/>
        <v>0</v>
      </c>
    </row>
    <row r="118" spans="1:7" s="30" customFormat="1" ht="25.5" x14ac:dyDescent="0.2">
      <c r="A118" s="52"/>
      <c r="B118" s="53" t="s">
        <v>356</v>
      </c>
      <c r="C118" s="54">
        <v>1</v>
      </c>
      <c r="D118" s="55" t="s">
        <v>65</v>
      </c>
      <c r="E118" s="56"/>
      <c r="F118" s="57"/>
      <c r="G118" s="58">
        <f t="shared" si="4"/>
        <v>0</v>
      </c>
    </row>
    <row r="119" spans="1:7" s="30" customFormat="1" ht="25.5" x14ac:dyDescent="0.2">
      <c r="A119" s="52"/>
      <c r="B119" s="53" t="s">
        <v>357</v>
      </c>
      <c r="C119" s="54">
        <v>1</v>
      </c>
      <c r="D119" s="55" t="s">
        <v>65</v>
      </c>
      <c r="E119" s="56"/>
      <c r="F119" s="57"/>
      <c r="G119" s="58">
        <f t="shared" si="4"/>
        <v>0</v>
      </c>
    </row>
    <row r="120" spans="1:7" s="30" customFormat="1" x14ac:dyDescent="0.2">
      <c r="A120" s="52"/>
      <c r="B120" s="53" t="s">
        <v>358</v>
      </c>
      <c r="C120" s="54">
        <v>1</v>
      </c>
      <c r="D120" s="55" t="s">
        <v>65</v>
      </c>
      <c r="E120" s="56"/>
      <c r="F120" s="57"/>
      <c r="G120" s="58">
        <f t="shared" si="4"/>
        <v>0</v>
      </c>
    </row>
    <row r="121" spans="1:7" s="30" customFormat="1" x14ac:dyDescent="0.2">
      <c r="A121" s="52"/>
      <c r="B121" s="53" t="s">
        <v>359</v>
      </c>
      <c r="C121" s="54">
        <v>1</v>
      </c>
      <c r="D121" s="55" t="s">
        <v>65</v>
      </c>
      <c r="E121" s="56"/>
      <c r="F121" s="57"/>
      <c r="G121" s="58">
        <f t="shared" si="4"/>
        <v>0</v>
      </c>
    </row>
    <row r="122" spans="1:7" s="30" customFormat="1" ht="114.75" x14ac:dyDescent="0.2">
      <c r="A122" s="52"/>
      <c r="B122" s="53" t="s">
        <v>360</v>
      </c>
      <c r="C122" s="54">
        <v>1</v>
      </c>
      <c r="D122" s="55" t="s">
        <v>65</v>
      </c>
      <c r="E122" s="56"/>
      <c r="F122" s="57"/>
      <c r="G122" s="58">
        <f t="shared" si="4"/>
        <v>0</v>
      </c>
    </row>
    <row r="123" spans="1:7" s="30" customFormat="1" ht="76.5" x14ac:dyDescent="0.2">
      <c r="A123" s="52"/>
      <c r="B123" s="53" t="s">
        <v>361</v>
      </c>
      <c r="C123" s="54">
        <v>1</v>
      </c>
      <c r="D123" s="55" t="s">
        <v>65</v>
      </c>
      <c r="E123" s="56"/>
      <c r="F123" s="57"/>
      <c r="G123" s="58">
        <f t="shared" si="4"/>
        <v>0</v>
      </c>
    </row>
    <row r="124" spans="1:7" s="30" customFormat="1" ht="114.75" x14ac:dyDescent="0.2">
      <c r="A124" s="52"/>
      <c r="B124" s="53" t="s">
        <v>362</v>
      </c>
      <c r="C124" s="54">
        <v>1</v>
      </c>
      <c r="D124" s="55" t="s">
        <v>65</v>
      </c>
      <c r="E124" s="56"/>
      <c r="F124" s="57"/>
      <c r="G124" s="58">
        <f t="shared" si="4"/>
        <v>0</v>
      </c>
    </row>
    <row r="125" spans="1:7" s="30" customFormat="1" x14ac:dyDescent="0.2">
      <c r="A125" s="52"/>
      <c r="B125" s="53" t="s">
        <v>363</v>
      </c>
      <c r="C125" s="54">
        <v>1</v>
      </c>
      <c r="D125" s="55" t="s">
        <v>65</v>
      </c>
      <c r="E125" s="56"/>
      <c r="F125" s="57"/>
      <c r="G125" s="58">
        <f t="shared" si="4"/>
        <v>0</v>
      </c>
    </row>
    <row r="126" spans="1:7" s="30" customFormat="1" x14ac:dyDescent="0.2">
      <c r="A126" s="52"/>
      <c r="B126" s="53"/>
      <c r="C126" s="54"/>
      <c r="D126" s="55"/>
      <c r="E126" s="56"/>
      <c r="F126" s="57"/>
      <c r="G126" s="58"/>
    </row>
    <row r="127" spans="1:7" s="30" customFormat="1" ht="108.75" customHeight="1" x14ac:dyDescent="0.2">
      <c r="A127" s="52"/>
      <c r="B127" s="75" t="s">
        <v>364</v>
      </c>
      <c r="C127" s="75"/>
      <c r="D127" s="75"/>
      <c r="E127" s="75"/>
      <c r="F127" s="75"/>
      <c r="G127" s="75"/>
    </row>
  </sheetData>
  <mergeCells count="1">
    <mergeCell ref="B127:G127"/>
  </mergeCells>
  <conditionalFormatting sqref="B6:B127">
    <cfRule type="expression" dxfId="5" priority="1">
      <formula>LEN($D9)=0</formula>
    </cfRule>
    <cfRule type="expression" dxfId="4" priority="2">
      <formula>D9="T"</formula>
    </cfRule>
    <cfRule type="expression" dxfId="3" priority="3">
      <formula>D9="P"</formula>
    </cfRule>
  </conditionalFormatting>
  <pageMargins left="0.78749999999999998" right="0.78749999999999998" top="1.05277777777778" bottom="1.05277777777778" header="0.78749999999999998" footer="0.78749999999999998"/>
  <pageSetup paperSize="9" orientation="portrait" useFirstPageNumber="1" horizontalDpi="300" verticalDpi="300"/>
  <headerFooter>
    <oddHeader>&amp;C&amp;"Times New Roman,obyčejné"&amp;12&amp;A</oddHeader>
    <oddFooter>&amp;C&amp;"Times New Roman,obyčejné"&amp;12Stránka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J163"/>
  <sheetViews>
    <sheetView topLeftCell="A145" zoomScaleNormal="100" workbookViewId="0">
      <selection activeCell="M40" sqref="M39:M40"/>
    </sheetView>
  </sheetViews>
  <sheetFormatPr defaultColWidth="11.5703125" defaultRowHeight="12.75" x14ac:dyDescent="0.2"/>
  <cols>
    <col min="1" max="1" width="10.5703125" style="1" customWidth="1"/>
    <col min="2" max="2" width="49.5703125" style="2" customWidth="1"/>
    <col min="3" max="3" width="4" style="1" customWidth="1"/>
    <col min="4" max="4" width="5.7109375" style="3" customWidth="1"/>
    <col min="5" max="5" width="7.85546875" style="3" customWidth="1"/>
    <col min="6" max="6" width="13.140625" style="3" customWidth="1"/>
    <col min="7" max="7" width="7" style="3" customWidth="1"/>
    <col min="8" max="8" width="12.5703125" style="3" customWidth="1"/>
    <col min="9" max="9" width="7.85546875" style="3" customWidth="1"/>
    <col min="10" max="10" width="12.7109375" style="3" customWidth="1"/>
  </cols>
  <sheetData>
    <row r="1" spans="1:10" x14ac:dyDescent="0.2">
      <c r="A1" s="4" t="s">
        <v>0</v>
      </c>
      <c r="B1" s="5" t="s">
        <v>1</v>
      </c>
      <c r="C1" s="4" t="s">
        <v>2</v>
      </c>
      <c r="D1" s="6" t="s">
        <v>3</v>
      </c>
      <c r="E1" s="6" t="s">
        <v>4</v>
      </c>
      <c r="F1" s="6" t="s">
        <v>5</v>
      </c>
      <c r="G1" s="6" t="s">
        <v>6</v>
      </c>
      <c r="H1" s="6" t="s">
        <v>7</v>
      </c>
      <c r="I1" s="6" t="s">
        <v>8</v>
      </c>
      <c r="J1" s="6" t="s">
        <v>9</v>
      </c>
    </row>
    <row r="2" spans="1:10" ht="16.5" x14ac:dyDescent="0.3">
      <c r="A2" s="7"/>
      <c r="B2" s="8" t="s">
        <v>10</v>
      </c>
      <c r="C2" s="7"/>
      <c r="D2" s="9"/>
      <c r="E2" s="9"/>
      <c r="F2" s="9"/>
      <c r="G2" s="9"/>
      <c r="H2" s="9"/>
      <c r="I2" s="9"/>
      <c r="J2" s="9"/>
    </row>
    <row r="3" spans="1:10" ht="14.25" x14ac:dyDescent="0.25">
      <c r="A3" s="10"/>
      <c r="B3" s="11" t="s">
        <v>11</v>
      </c>
      <c r="C3" s="10"/>
      <c r="D3" s="12"/>
      <c r="E3" s="12"/>
      <c r="F3" s="12"/>
      <c r="G3" s="12"/>
      <c r="H3" s="12"/>
      <c r="I3" s="12"/>
      <c r="J3" s="12"/>
    </row>
    <row r="4" spans="1:10" ht="14.25" x14ac:dyDescent="0.25">
      <c r="A4" s="13"/>
      <c r="B4" s="14" t="s">
        <v>12</v>
      </c>
      <c r="C4" s="13"/>
      <c r="D4" s="15"/>
      <c r="E4" s="15"/>
      <c r="F4" s="15"/>
      <c r="G4" s="15"/>
      <c r="H4" s="15"/>
      <c r="I4" s="15"/>
      <c r="J4" s="15"/>
    </row>
    <row r="5" spans="1:10" ht="24" x14ac:dyDescent="0.2">
      <c r="A5" s="16" t="s">
        <v>13</v>
      </c>
      <c r="B5" s="17" t="s">
        <v>14</v>
      </c>
      <c r="C5" s="16" t="s">
        <v>15</v>
      </c>
      <c r="D5" s="18">
        <v>1</v>
      </c>
      <c r="E5" s="19"/>
      <c r="F5" s="18">
        <f>D5*E5</f>
        <v>0</v>
      </c>
      <c r="G5" s="19"/>
      <c r="H5" s="18">
        <f>D5*G5</f>
        <v>0</v>
      </c>
      <c r="I5" s="18">
        <f>E5+G5</f>
        <v>0</v>
      </c>
      <c r="J5" s="18">
        <f>D5*I5</f>
        <v>0</v>
      </c>
    </row>
    <row r="6" spans="1:10" x14ac:dyDescent="0.2">
      <c r="A6" s="16" t="s">
        <v>16</v>
      </c>
      <c r="B6" s="17" t="s">
        <v>17</v>
      </c>
      <c r="C6" s="16" t="s">
        <v>15</v>
      </c>
      <c r="D6" s="18">
        <v>1</v>
      </c>
      <c r="E6" s="19"/>
      <c r="F6" s="18">
        <f>D6*E6</f>
        <v>0</v>
      </c>
      <c r="G6" s="19"/>
      <c r="H6" s="18">
        <f>D6*G6</f>
        <v>0</v>
      </c>
      <c r="I6" s="18">
        <f>E6+G6</f>
        <v>0</v>
      </c>
      <c r="J6" s="18">
        <f>D6*I6</f>
        <v>0</v>
      </c>
    </row>
    <row r="7" spans="1:10" ht="14.25" x14ac:dyDescent="0.25">
      <c r="A7" s="13"/>
      <c r="B7" s="14" t="s">
        <v>18</v>
      </c>
      <c r="C7" s="13"/>
      <c r="D7" s="15"/>
      <c r="E7" s="20"/>
      <c r="F7" s="15"/>
      <c r="G7" s="20"/>
      <c r="H7" s="15"/>
      <c r="I7" s="15"/>
      <c r="J7" s="15"/>
    </row>
    <row r="8" spans="1:10" ht="14.25" x14ac:dyDescent="0.25">
      <c r="A8" s="13"/>
      <c r="B8" s="14" t="s">
        <v>19</v>
      </c>
      <c r="C8" s="13"/>
      <c r="D8" s="15"/>
      <c r="E8" s="20"/>
      <c r="F8" s="15"/>
      <c r="G8" s="20"/>
      <c r="H8" s="15"/>
      <c r="I8" s="15"/>
      <c r="J8" s="15"/>
    </row>
    <row r="9" spans="1:10" ht="28.5" x14ac:dyDescent="0.25">
      <c r="A9" s="13"/>
      <c r="B9" s="14" t="s">
        <v>20</v>
      </c>
      <c r="C9" s="13"/>
      <c r="D9" s="15"/>
      <c r="E9" s="20"/>
      <c r="F9" s="15"/>
      <c r="G9" s="20"/>
      <c r="H9" s="15"/>
      <c r="I9" s="15"/>
      <c r="J9" s="15"/>
    </row>
    <row r="10" spans="1:10" ht="24" x14ac:dyDescent="0.2">
      <c r="A10" s="16" t="s">
        <v>21</v>
      </c>
      <c r="B10" s="17" t="s">
        <v>22</v>
      </c>
      <c r="C10" s="16" t="s">
        <v>15</v>
      </c>
      <c r="D10" s="18">
        <v>2</v>
      </c>
      <c r="E10" s="19"/>
      <c r="F10" s="18">
        <f>D10*E10</f>
        <v>0</v>
      </c>
      <c r="G10" s="19"/>
      <c r="H10" s="18">
        <f>D10*G10</f>
        <v>0</v>
      </c>
      <c r="I10" s="18">
        <f>E10+G10</f>
        <v>0</v>
      </c>
      <c r="J10" s="18">
        <f>D10*I10</f>
        <v>0</v>
      </c>
    </row>
    <row r="11" spans="1:10" ht="14.25" x14ac:dyDescent="0.25">
      <c r="A11" s="13"/>
      <c r="B11" s="14" t="s">
        <v>23</v>
      </c>
      <c r="C11" s="13"/>
      <c r="D11" s="15"/>
      <c r="E11" s="20"/>
      <c r="F11" s="15"/>
      <c r="G11" s="20"/>
      <c r="H11" s="15"/>
      <c r="I11" s="15"/>
      <c r="J11" s="15"/>
    </row>
    <row r="12" spans="1:10" ht="14.25" x14ac:dyDescent="0.25">
      <c r="A12" s="13"/>
      <c r="B12" s="14" t="s">
        <v>24</v>
      </c>
      <c r="C12" s="13"/>
      <c r="D12" s="15"/>
      <c r="E12" s="20"/>
      <c r="F12" s="15"/>
      <c r="G12" s="20"/>
      <c r="H12" s="15"/>
      <c r="I12" s="15"/>
      <c r="J12" s="15"/>
    </row>
    <row r="13" spans="1:10" x14ac:dyDescent="0.2">
      <c r="A13" s="16" t="s">
        <v>21</v>
      </c>
      <c r="B13" s="17" t="s">
        <v>25</v>
      </c>
      <c r="C13" s="16" t="s">
        <v>15</v>
      </c>
      <c r="D13" s="18">
        <v>1</v>
      </c>
      <c r="E13" s="19"/>
      <c r="F13" s="18">
        <f>D13*E13</f>
        <v>0</v>
      </c>
      <c r="G13" s="19"/>
      <c r="H13" s="18">
        <f>D13*G13</f>
        <v>0</v>
      </c>
      <c r="I13" s="18">
        <f>E13+G13</f>
        <v>0</v>
      </c>
      <c r="J13" s="18">
        <f>D13*I13</f>
        <v>0</v>
      </c>
    </row>
    <row r="14" spans="1:10" ht="14.25" x14ac:dyDescent="0.25">
      <c r="A14" s="13"/>
      <c r="B14" s="14" t="s">
        <v>26</v>
      </c>
      <c r="C14" s="13"/>
      <c r="D14" s="15"/>
      <c r="E14" s="20"/>
      <c r="F14" s="15"/>
      <c r="G14" s="20"/>
      <c r="H14" s="15"/>
      <c r="I14" s="15"/>
      <c r="J14" s="15"/>
    </row>
    <row r="15" spans="1:10" x14ac:dyDescent="0.2">
      <c r="A15" s="16" t="s">
        <v>27</v>
      </c>
      <c r="B15" s="17" t="s">
        <v>28</v>
      </c>
      <c r="C15" s="16" t="s">
        <v>29</v>
      </c>
      <c r="D15" s="18">
        <v>8</v>
      </c>
      <c r="E15" s="19"/>
      <c r="F15" s="18">
        <f>D15*E15</f>
        <v>0</v>
      </c>
      <c r="G15" s="19"/>
      <c r="H15" s="18">
        <f>D15*G15</f>
        <v>0</v>
      </c>
      <c r="I15" s="18">
        <f>E15+G15</f>
        <v>0</v>
      </c>
      <c r="J15" s="18">
        <f>D15*I15</f>
        <v>0</v>
      </c>
    </row>
    <row r="16" spans="1:10" ht="14.25" x14ac:dyDescent="0.25">
      <c r="A16" s="13"/>
      <c r="B16" s="14" t="s">
        <v>30</v>
      </c>
      <c r="C16" s="13"/>
      <c r="D16" s="15"/>
      <c r="E16" s="20"/>
      <c r="F16" s="15"/>
      <c r="G16" s="20"/>
      <c r="H16" s="15"/>
      <c r="I16" s="15"/>
      <c r="J16" s="15"/>
    </row>
    <row r="17" spans="1:10" x14ac:dyDescent="0.2">
      <c r="A17" s="16" t="s">
        <v>31</v>
      </c>
      <c r="B17" s="17" t="s">
        <v>32</v>
      </c>
      <c r="C17" s="16" t="s">
        <v>15</v>
      </c>
      <c r="D17" s="18">
        <v>1</v>
      </c>
      <c r="E17" s="19"/>
      <c r="F17" s="18">
        <f>D17*E17</f>
        <v>0</v>
      </c>
      <c r="G17" s="19"/>
      <c r="H17" s="18">
        <f>D17*G17</f>
        <v>0</v>
      </c>
      <c r="I17" s="18">
        <f>E17+G17</f>
        <v>0</v>
      </c>
      <c r="J17" s="18">
        <f>D17*I17</f>
        <v>0</v>
      </c>
    </row>
    <row r="18" spans="1:10" ht="14.25" x14ac:dyDescent="0.25">
      <c r="A18" s="13"/>
      <c r="B18" s="14" t="s">
        <v>33</v>
      </c>
      <c r="C18" s="13"/>
      <c r="D18" s="15"/>
      <c r="E18" s="20"/>
      <c r="F18" s="15"/>
      <c r="G18" s="20"/>
      <c r="H18" s="15"/>
      <c r="I18" s="15"/>
      <c r="J18" s="15"/>
    </row>
    <row r="19" spans="1:10" x14ac:dyDescent="0.2">
      <c r="A19" s="16" t="s">
        <v>34</v>
      </c>
      <c r="B19" s="17" t="s">
        <v>35</v>
      </c>
      <c r="C19" s="16" t="s">
        <v>15</v>
      </c>
      <c r="D19" s="18">
        <v>2</v>
      </c>
      <c r="E19" s="19"/>
      <c r="F19" s="18">
        <f>D19*E19</f>
        <v>0</v>
      </c>
      <c r="G19" s="19"/>
      <c r="H19" s="18">
        <f>D19*G19</f>
        <v>0</v>
      </c>
      <c r="I19" s="18">
        <f>E19+G19</f>
        <v>0</v>
      </c>
      <c r="J19" s="18">
        <f>D19*I19</f>
        <v>0</v>
      </c>
    </row>
    <row r="20" spans="1:10" x14ac:dyDescent="0.2">
      <c r="A20" s="16" t="s">
        <v>36</v>
      </c>
      <c r="B20" s="17" t="s">
        <v>37</v>
      </c>
      <c r="C20" s="16" t="s">
        <v>15</v>
      </c>
      <c r="D20" s="18">
        <v>2</v>
      </c>
      <c r="E20" s="19"/>
      <c r="F20" s="18">
        <f>D20*E20</f>
        <v>0</v>
      </c>
      <c r="G20" s="19"/>
      <c r="H20" s="18">
        <f>D20*G20</f>
        <v>0</v>
      </c>
      <c r="I20" s="18">
        <f>E20+G20</f>
        <v>0</v>
      </c>
      <c r="J20" s="18">
        <f>D20*I20</f>
        <v>0</v>
      </c>
    </row>
    <row r="21" spans="1:10" ht="14.25" x14ac:dyDescent="0.25">
      <c r="A21" s="13"/>
      <c r="B21" s="14" t="s">
        <v>38</v>
      </c>
      <c r="C21" s="13"/>
      <c r="D21" s="15"/>
      <c r="E21" s="20"/>
      <c r="F21" s="15"/>
      <c r="G21" s="20"/>
      <c r="H21" s="15"/>
      <c r="I21" s="15"/>
      <c r="J21" s="15"/>
    </row>
    <row r="22" spans="1:10" x14ac:dyDescent="0.2">
      <c r="A22" s="16" t="s">
        <v>39</v>
      </c>
      <c r="B22" s="17" t="s">
        <v>40</v>
      </c>
      <c r="C22" s="16" t="s">
        <v>29</v>
      </c>
      <c r="D22" s="18">
        <v>1</v>
      </c>
      <c r="E22" s="19"/>
      <c r="F22" s="18">
        <f>D22*E22</f>
        <v>0</v>
      </c>
      <c r="G22" s="19"/>
      <c r="H22" s="18">
        <f>D22*G22</f>
        <v>0</v>
      </c>
      <c r="I22" s="18">
        <f>E22+G22</f>
        <v>0</v>
      </c>
      <c r="J22" s="18">
        <f>D22*I22</f>
        <v>0</v>
      </c>
    </row>
    <row r="23" spans="1:10" ht="14.25" x14ac:dyDescent="0.25">
      <c r="A23" s="13"/>
      <c r="B23" s="14" t="s">
        <v>41</v>
      </c>
      <c r="C23" s="13"/>
      <c r="D23" s="15"/>
      <c r="E23" s="20"/>
      <c r="F23" s="15"/>
      <c r="G23" s="20"/>
      <c r="H23" s="15"/>
      <c r="I23" s="15"/>
      <c r="J23" s="15"/>
    </row>
    <row r="24" spans="1:10" x14ac:dyDescent="0.2">
      <c r="A24" s="16" t="s">
        <v>42</v>
      </c>
      <c r="B24" s="17" t="s">
        <v>43</v>
      </c>
      <c r="C24" s="16" t="s">
        <v>29</v>
      </c>
      <c r="D24" s="18">
        <v>2</v>
      </c>
      <c r="E24" s="19"/>
      <c r="F24" s="18">
        <f>D24*E24</f>
        <v>0</v>
      </c>
      <c r="G24" s="19"/>
      <c r="H24" s="18">
        <f>D24*G24</f>
        <v>0</v>
      </c>
      <c r="I24" s="18">
        <f>E24+G24</f>
        <v>0</v>
      </c>
      <c r="J24" s="18">
        <f>D24*I24</f>
        <v>0</v>
      </c>
    </row>
    <row r="25" spans="1:10" x14ac:dyDescent="0.2">
      <c r="A25" s="16" t="s">
        <v>44</v>
      </c>
      <c r="B25" s="17" t="s">
        <v>45</v>
      </c>
      <c r="C25" s="16" t="s">
        <v>29</v>
      </c>
      <c r="D25" s="18">
        <v>7</v>
      </c>
      <c r="E25" s="19"/>
      <c r="F25" s="18">
        <f>D25*E25</f>
        <v>0</v>
      </c>
      <c r="G25" s="19"/>
      <c r="H25" s="18">
        <f>D25*G25</f>
        <v>0</v>
      </c>
      <c r="I25" s="18">
        <f>E25+G25</f>
        <v>0</v>
      </c>
      <c r="J25" s="18">
        <f>D25*I25</f>
        <v>0</v>
      </c>
    </row>
    <row r="26" spans="1:10" ht="14.25" x14ac:dyDescent="0.25">
      <c r="A26" s="13"/>
      <c r="B26" s="14" t="s">
        <v>46</v>
      </c>
      <c r="C26" s="13"/>
      <c r="D26" s="15"/>
      <c r="E26" s="20"/>
      <c r="F26" s="15"/>
      <c r="G26" s="20"/>
      <c r="H26" s="15"/>
      <c r="I26" s="15"/>
      <c r="J26" s="15"/>
    </row>
    <row r="27" spans="1:10" x14ac:dyDescent="0.2">
      <c r="A27" s="16" t="s">
        <v>47</v>
      </c>
      <c r="B27" s="17" t="s">
        <v>48</v>
      </c>
      <c r="C27" s="16" t="s">
        <v>29</v>
      </c>
      <c r="D27" s="18">
        <v>1</v>
      </c>
      <c r="E27" s="19"/>
      <c r="F27" s="18">
        <f>D27*E27</f>
        <v>0</v>
      </c>
      <c r="G27" s="19"/>
      <c r="H27" s="18">
        <f>D27*G27</f>
        <v>0</v>
      </c>
      <c r="I27" s="18">
        <f>E27+G27</f>
        <v>0</v>
      </c>
      <c r="J27" s="18">
        <f>D27*I27</f>
        <v>0</v>
      </c>
    </row>
    <row r="28" spans="1:10" ht="14.25" x14ac:dyDescent="0.25">
      <c r="A28" s="13"/>
      <c r="B28" s="14" t="s">
        <v>49</v>
      </c>
      <c r="C28" s="13"/>
      <c r="D28" s="15"/>
      <c r="E28" s="20"/>
      <c r="F28" s="15"/>
      <c r="G28" s="20"/>
      <c r="H28" s="15"/>
      <c r="I28" s="15"/>
      <c r="J28" s="15"/>
    </row>
    <row r="29" spans="1:10" x14ac:dyDescent="0.2">
      <c r="A29" s="16" t="s">
        <v>50</v>
      </c>
      <c r="B29" s="17" t="s">
        <v>51</v>
      </c>
      <c r="C29" s="16" t="s">
        <v>29</v>
      </c>
      <c r="D29" s="18">
        <v>1</v>
      </c>
      <c r="E29" s="19"/>
      <c r="F29" s="18">
        <f>D29*E29</f>
        <v>0</v>
      </c>
      <c r="G29" s="19"/>
      <c r="H29" s="18">
        <f>D29*G29</f>
        <v>0</v>
      </c>
      <c r="I29" s="18">
        <f>E29+G29</f>
        <v>0</v>
      </c>
      <c r="J29" s="18">
        <f>D29*I29</f>
        <v>0</v>
      </c>
    </row>
    <row r="30" spans="1:10" x14ac:dyDescent="0.2">
      <c r="A30" s="16" t="s">
        <v>52</v>
      </c>
      <c r="B30" s="17" t="s">
        <v>53</v>
      </c>
      <c r="C30" s="16" t="s">
        <v>29</v>
      </c>
      <c r="D30" s="18">
        <v>1</v>
      </c>
      <c r="E30" s="19"/>
      <c r="F30" s="18">
        <f>D30*E30</f>
        <v>0</v>
      </c>
      <c r="G30" s="19"/>
      <c r="H30" s="18">
        <f>D30*G30</f>
        <v>0</v>
      </c>
      <c r="I30" s="18">
        <f>E30+G30</f>
        <v>0</v>
      </c>
      <c r="J30" s="18">
        <f>D30*I30</f>
        <v>0</v>
      </c>
    </row>
    <row r="31" spans="1:10" ht="14.25" x14ac:dyDescent="0.25">
      <c r="A31" s="13"/>
      <c r="B31" s="14" t="s">
        <v>54</v>
      </c>
      <c r="C31" s="13"/>
      <c r="D31" s="15"/>
      <c r="E31" s="20"/>
      <c r="F31" s="15"/>
      <c r="G31" s="20"/>
      <c r="H31" s="15"/>
      <c r="I31" s="15"/>
      <c r="J31" s="15"/>
    </row>
    <row r="32" spans="1:10" x14ac:dyDescent="0.2">
      <c r="A32" s="16" t="s">
        <v>55</v>
      </c>
      <c r="B32" s="17" t="s">
        <v>56</v>
      </c>
      <c r="C32" s="16" t="s">
        <v>15</v>
      </c>
      <c r="D32" s="18">
        <v>1</v>
      </c>
      <c r="E32" s="19"/>
      <c r="F32" s="18">
        <f>D32*E32</f>
        <v>0</v>
      </c>
      <c r="G32" s="19"/>
      <c r="H32" s="18">
        <f>D32*G32</f>
        <v>0</v>
      </c>
      <c r="I32" s="18">
        <f>E32+G32</f>
        <v>0</v>
      </c>
      <c r="J32" s="18">
        <f>D32*I32</f>
        <v>0</v>
      </c>
    </row>
    <row r="33" spans="1:10" ht="14.25" x14ac:dyDescent="0.25">
      <c r="A33" s="13"/>
      <c r="B33" s="14" t="s">
        <v>57</v>
      </c>
      <c r="C33" s="13"/>
      <c r="D33" s="15"/>
      <c r="E33" s="20"/>
      <c r="F33" s="15"/>
      <c r="G33" s="20"/>
      <c r="H33" s="15"/>
      <c r="I33" s="15"/>
      <c r="J33" s="15"/>
    </row>
    <row r="34" spans="1:10" x14ac:dyDescent="0.2">
      <c r="A34" s="16" t="s">
        <v>58</v>
      </c>
      <c r="B34" s="17" t="s">
        <v>59</v>
      </c>
      <c r="C34" s="16" t="s">
        <v>15</v>
      </c>
      <c r="D34" s="18">
        <v>1</v>
      </c>
      <c r="E34" s="19"/>
      <c r="F34" s="18">
        <f>D34*E34</f>
        <v>0</v>
      </c>
      <c r="G34" s="19"/>
      <c r="H34" s="18">
        <f>D34*G34</f>
        <v>0</v>
      </c>
      <c r="I34" s="18">
        <f>E34+G34</f>
        <v>0</v>
      </c>
      <c r="J34" s="18">
        <f>D34*I34</f>
        <v>0</v>
      </c>
    </row>
    <row r="35" spans="1:10" ht="14.25" x14ac:dyDescent="0.25">
      <c r="A35" s="13"/>
      <c r="B35" s="14" t="s">
        <v>60</v>
      </c>
      <c r="C35" s="13"/>
      <c r="D35" s="15"/>
      <c r="E35" s="20"/>
      <c r="F35" s="15"/>
      <c r="G35" s="20"/>
      <c r="H35" s="15"/>
      <c r="I35" s="15"/>
      <c r="J35" s="15"/>
    </row>
    <row r="36" spans="1:10" x14ac:dyDescent="0.2">
      <c r="A36" s="16" t="s">
        <v>61</v>
      </c>
      <c r="B36" s="17" t="s">
        <v>62</v>
      </c>
      <c r="C36" s="16" t="s">
        <v>29</v>
      </c>
      <c r="D36" s="18">
        <v>76</v>
      </c>
      <c r="E36" s="19"/>
      <c r="F36" s="18">
        <f>D36*E36</f>
        <v>0</v>
      </c>
      <c r="G36" s="19"/>
      <c r="H36" s="18">
        <f>D36*G36</f>
        <v>0</v>
      </c>
      <c r="I36" s="18">
        <f>E36+G36</f>
        <v>0</v>
      </c>
      <c r="J36" s="18">
        <f>D36*I36</f>
        <v>0</v>
      </c>
    </row>
    <row r="37" spans="1:10" ht="14.25" x14ac:dyDescent="0.25">
      <c r="A37" s="13"/>
      <c r="B37" s="14" t="s">
        <v>63</v>
      </c>
      <c r="C37" s="13"/>
      <c r="D37" s="15"/>
      <c r="E37" s="20"/>
      <c r="F37" s="15"/>
      <c r="G37" s="20"/>
      <c r="H37" s="15"/>
      <c r="I37" s="15"/>
      <c r="J37" s="15"/>
    </row>
    <row r="38" spans="1:10" x14ac:dyDescent="0.2">
      <c r="A38" s="16"/>
      <c r="B38" s="17" t="s">
        <v>64</v>
      </c>
      <c r="C38" s="16" t="s">
        <v>65</v>
      </c>
      <c r="D38" s="18">
        <v>1</v>
      </c>
      <c r="E38" s="19"/>
      <c r="F38" s="18">
        <f>D38*E38</f>
        <v>0</v>
      </c>
      <c r="G38" s="19"/>
      <c r="H38" s="18">
        <f>D38*G38</f>
        <v>0</v>
      </c>
      <c r="I38" s="18">
        <f>E38+G38</f>
        <v>0</v>
      </c>
      <c r="J38" s="18">
        <f>D38*I38</f>
        <v>0</v>
      </c>
    </row>
    <row r="39" spans="1:10" ht="14.25" x14ac:dyDescent="0.25">
      <c r="A39" s="10"/>
      <c r="B39" s="11" t="s">
        <v>66</v>
      </c>
      <c r="C39" s="10"/>
      <c r="D39" s="12"/>
      <c r="E39" s="21"/>
      <c r="F39" s="12">
        <f>SUM(F5:F38)</f>
        <v>0</v>
      </c>
      <c r="G39" s="21"/>
      <c r="H39" s="12">
        <f>SUM(H5:H38)</f>
        <v>0</v>
      </c>
      <c r="I39" s="12"/>
      <c r="J39" s="12">
        <f>SUM(J5:J38)</f>
        <v>0</v>
      </c>
    </row>
    <row r="40" spans="1:10" ht="14.25" x14ac:dyDescent="0.25">
      <c r="A40" s="10"/>
      <c r="B40" s="11" t="s">
        <v>67</v>
      </c>
      <c r="C40" s="10"/>
      <c r="D40" s="12"/>
      <c r="E40" s="21"/>
      <c r="F40" s="12"/>
      <c r="G40" s="21"/>
      <c r="H40" s="12"/>
      <c r="I40" s="12"/>
      <c r="J40" s="12"/>
    </row>
    <row r="41" spans="1:10" ht="14.25" x14ac:dyDescent="0.25">
      <c r="A41" s="13"/>
      <c r="B41" s="14" t="s">
        <v>68</v>
      </c>
      <c r="C41" s="13"/>
      <c r="D41" s="15"/>
      <c r="E41" s="20"/>
      <c r="F41" s="15"/>
      <c r="G41" s="20"/>
      <c r="H41" s="15"/>
      <c r="I41" s="15"/>
      <c r="J41" s="15"/>
    </row>
    <row r="42" spans="1:10" x14ac:dyDescent="0.2">
      <c r="A42" s="16" t="s">
        <v>69</v>
      </c>
      <c r="B42" s="17" t="s">
        <v>70</v>
      </c>
      <c r="C42" s="16" t="s">
        <v>15</v>
      </c>
      <c r="D42" s="18">
        <v>1</v>
      </c>
      <c r="E42" s="19"/>
      <c r="F42" s="18">
        <f>D42*E42</f>
        <v>0</v>
      </c>
      <c r="G42" s="19"/>
      <c r="H42" s="18">
        <f>D42*G42</f>
        <v>0</v>
      </c>
      <c r="I42" s="18">
        <f>E42+G42</f>
        <v>0</v>
      </c>
      <c r="J42" s="18">
        <f>D42*I42</f>
        <v>0</v>
      </c>
    </row>
    <row r="43" spans="1:10" ht="14.25" x14ac:dyDescent="0.25">
      <c r="A43" s="13"/>
      <c r="B43" s="14" t="s">
        <v>71</v>
      </c>
      <c r="C43" s="13"/>
      <c r="D43" s="15"/>
      <c r="E43" s="20"/>
      <c r="F43" s="15"/>
      <c r="G43" s="20"/>
      <c r="H43" s="15"/>
      <c r="I43" s="15"/>
      <c r="J43" s="15"/>
    </row>
    <row r="44" spans="1:10" x14ac:dyDescent="0.2">
      <c r="A44" s="16" t="s">
        <v>72</v>
      </c>
      <c r="B44" s="17" t="s">
        <v>73</v>
      </c>
      <c r="C44" s="16" t="s">
        <v>15</v>
      </c>
      <c r="D44" s="18">
        <v>1</v>
      </c>
      <c r="E44" s="19"/>
      <c r="F44" s="18">
        <f>D44*E44</f>
        <v>0</v>
      </c>
      <c r="G44" s="19"/>
      <c r="H44" s="18">
        <f>D44*G44</f>
        <v>0</v>
      </c>
      <c r="I44" s="18">
        <f>E44+G44</f>
        <v>0</v>
      </c>
      <c r="J44" s="18">
        <f>D44*I44</f>
        <v>0</v>
      </c>
    </row>
    <row r="45" spans="1:10" ht="14.25" x14ac:dyDescent="0.25">
      <c r="A45" s="13"/>
      <c r="B45" s="14" t="s">
        <v>74</v>
      </c>
      <c r="C45" s="13"/>
      <c r="D45" s="15"/>
      <c r="E45" s="20"/>
      <c r="F45" s="15"/>
      <c r="G45" s="20"/>
      <c r="H45" s="15"/>
      <c r="I45" s="15"/>
      <c r="J45" s="15"/>
    </row>
    <row r="46" spans="1:10" ht="24" x14ac:dyDescent="0.2">
      <c r="A46" s="17" t="s">
        <v>75</v>
      </c>
      <c r="B46" s="17" t="s">
        <v>76</v>
      </c>
      <c r="C46" s="16" t="s">
        <v>15</v>
      </c>
      <c r="D46" s="18">
        <v>5</v>
      </c>
      <c r="E46" s="19"/>
      <c r="F46" s="18">
        <f>D46*E46</f>
        <v>0</v>
      </c>
      <c r="G46" s="19"/>
      <c r="H46" s="18">
        <f>D46*G46</f>
        <v>0</v>
      </c>
      <c r="I46" s="18">
        <f>E46+G46</f>
        <v>0</v>
      </c>
      <c r="J46" s="18">
        <f>D46*I46</f>
        <v>0</v>
      </c>
    </row>
    <row r="47" spans="1:10" ht="24" x14ac:dyDescent="0.2">
      <c r="A47" s="16" t="s">
        <v>77</v>
      </c>
      <c r="B47" s="17" t="s">
        <v>78</v>
      </c>
      <c r="C47" s="16" t="s">
        <v>15</v>
      </c>
      <c r="D47" s="18">
        <v>2</v>
      </c>
      <c r="E47" s="19"/>
      <c r="F47" s="18">
        <f>D47*E47</f>
        <v>0</v>
      </c>
      <c r="G47" s="19"/>
      <c r="H47" s="18">
        <f>D47*G47</f>
        <v>0</v>
      </c>
      <c r="I47" s="18">
        <f>E47+G47</f>
        <v>0</v>
      </c>
      <c r="J47" s="18">
        <f>D47*I47</f>
        <v>0</v>
      </c>
    </row>
    <row r="48" spans="1:10" ht="24" x14ac:dyDescent="0.2">
      <c r="A48" s="16" t="s">
        <v>79</v>
      </c>
      <c r="B48" s="17" t="s">
        <v>80</v>
      </c>
      <c r="C48" s="16" t="s">
        <v>15</v>
      </c>
      <c r="D48" s="18">
        <v>1</v>
      </c>
      <c r="E48" s="19"/>
      <c r="F48" s="18">
        <f>D48*E48</f>
        <v>0</v>
      </c>
      <c r="G48" s="19"/>
      <c r="H48" s="18">
        <f>D48*G48</f>
        <v>0</v>
      </c>
      <c r="I48" s="18">
        <f>E48+G48</f>
        <v>0</v>
      </c>
      <c r="J48" s="18">
        <f>D48*I48</f>
        <v>0</v>
      </c>
    </row>
    <row r="49" spans="1:10" ht="14.25" x14ac:dyDescent="0.25">
      <c r="A49" s="13"/>
      <c r="B49" s="14" t="s">
        <v>81</v>
      </c>
      <c r="C49" s="13"/>
      <c r="D49" s="15"/>
      <c r="E49" s="20"/>
      <c r="F49" s="15"/>
      <c r="G49" s="20"/>
      <c r="H49" s="15"/>
      <c r="I49" s="15"/>
      <c r="J49" s="15"/>
    </row>
    <row r="50" spans="1:10" ht="24" x14ac:dyDescent="0.2">
      <c r="A50" s="16" t="s">
        <v>82</v>
      </c>
      <c r="B50" s="17" t="s">
        <v>83</v>
      </c>
      <c r="C50" s="16" t="s">
        <v>15</v>
      </c>
      <c r="D50" s="18">
        <v>1</v>
      </c>
      <c r="E50" s="19"/>
      <c r="F50" s="18">
        <f>D50*E50</f>
        <v>0</v>
      </c>
      <c r="G50" s="19"/>
      <c r="H50" s="18">
        <f>D50*G50</f>
        <v>0</v>
      </c>
      <c r="I50" s="18">
        <f>E50+G50</f>
        <v>0</v>
      </c>
      <c r="J50" s="18">
        <f>D50*I50</f>
        <v>0</v>
      </c>
    </row>
    <row r="51" spans="1:10" ht="14.25" x14ac:dyDescent="0.25">
      <c r="A51" s="13"/>
      <c r="B51" s="14" t="s">
        <v>84</v>
      </c>
      <c r="C51" s="13"/>
      <c r="D51" s="15"/>
      <c r="E51" s="20"/>
      <c r="F51" s="15"/>
      <c r="G51" s="20"/>
      <c r="H51" s="15"/>
      <c r="I51" s="15"/>
      <c r="J51" s="15"/>
    </row>
    <row r="52" spans="1:10" x14ac:dyDescent="0.2">
      <c r="A52" s="16" t="s">
        <v>85</v>
      </c>
      <c r="B52" s="17" t="s">
        <v>86</v>
      </c>
      <c r="C52" s="16" t="s">
        <v>15</v>
      </c>
      <c r="D52" s="18">
        <v>1</v>
      </c>
      <c r="E52" s="19"/>
      <c r="F52" s="18">
        <f>D52*E52</f>
        <v>0</v>
      </c>
      <c r="G52" s="19"/>
      <c r="H52" s="18">
        <f>D52*G52</f>
        <v>0</v>
      </c>
      <c r="I52" s="18">
        <f>E52+G52</f>
        <v>0</v>
      </c>
      <c r="J52" s="18">
        <f>D52*I52</f>
        <v>0</v>
      </c>
    </row>
    <row r="53" spans="1:10" ht="14.25" x14ac:dyDescent="0.25">
      <c r="A53" s="13"/>
      <c r="B53" s="14" t="s">
        <v>84</v>
      </c>
      <c r="C53" s="13"/>
      <c r="D53" s="15"/>
      <c r="E53" s="20"/>
      <c r="F53" s="15"/>
      <c r="G53" s="20"/>
      <c r="H53" s="15"/>
      <c r="I53" s="15"/>
      <c r="J53" s="15"/>
    </row>
    <row r="54" spans="1:10" x14ac:dyDescent="0.2">
      <c r="A54" s="16" t="s">
        <v>87</v>
      </c>
      <c r="B54" s="17" t="s">
        <v>88</v>
      </c>
      <c r="C54" s="16" t="s">
        <v>15</v>
      </c>
      <c r="D54" s="18">
        <v>1</v>
      </c>
      <c r="E54" s="19"/>
      <c r="F54" s="18">
        <f>D54*E54</f>
        <v>0</v>
      </c>
      <c r="G54" s="19"/>
      <c r="H54" s="18">
        <f>D54*G54</f>
        <v>0</v>
      </c>
      <c r="I54" s="18">
        <f>E54+G54</f>
        <v>0</v>
      </c>
      <c r="J54" s="18">
        <f>D54*I54</f>
        <v>0</v>
      </c>
    </row>
    <row r="55" spans="1:10" ht="14.25" x14ac:dyDescent="0.25">
      <c r="A55" s="13"/>
      <c r="B55" s="14" t="s">
        <v>89</v>
      </c>
      <c r="C55" s="13"/>
      <c r="D55" s="15"/>
      <c r="E55" s="20"/>
      <c r="F55" s="15"/>
      <c r="G55" s="20"/>
      <c r="H55" s="15"/>
      <c r="I55" s="15"/>
      <c r="J55" s="15"/>
    </row>
    <row r="56" spans="1:10" x14ac:dyDescent="0.2">
      <c r="A56" s="16" t="s">
        <v>90</v>
      </c>
      <c r="B56" s="17" t="s">
        <v>91</v>
      </c>
      <c r="C56" s="16" t="s">
        <v>15</v>
      </c>
      <c r="D56" s="18">
        <v>2</v>
      </c>
      <c r="E56" s="19"/>
      <c r="F56" s="18">
        <f>D56*E56</f>
        <v>0</v>
      </c>
      <c r="G56" s="19"/>
      <c r="H56" s="18">
        <f>D56*G56</f>
        <v>0</v>
      </c>
      <c r="I56" s="18">
        <f>E56+G56</f>
        <v>0</v>
      </c>
      <c r="J56" s="18">
        <f>D56*I56</f>
        <v>0</v>
      </c>
    </row>
    <row r="57" spans="1:10" x14ac:dyDescent="0.2">
      <c r="A57" s="16" t="s">
        <v>90</v>
      </c>
      <c r="B57" s="17" t="s">
        <v>92</v>
      </c>
      <c r="C57" s="16" t="s">
        <v>15</v>
      </c>
      <c r="D57" s="18">
        <v>2</v>
      </c>
      <c r="E57" s="19"/>
      <c r="F57" s="18">
        <f>D57*E57</f>
        <v>0</v>
      </c>
      <c r="G57" s="19"/>
      <c r="H57" s="18">
        <f>D57*G57</f>
        <v>0</v>
      </c>
      <c r="I57" s="18">
        <f>E57+G57</f>
        <v>0</v>
      </c>
      <c r="J57" s="18">
        <f>D57*I57</f>
        <v>0</v>
      </c>
    </row>
    <row r="58" spans="1:10" ht="28.5" x14ac:dyDescent="0.25">
      <c r="A58" s="13"/>
      <c r="B58" s="14" t="s">
        <v>93</v>
      </c>
      <c r="C58" s="13"/>
      <c r="D58" s="15"/>
      <c r="E58" s="20"/>
      <c r="F58" s="15"/>
      <c r="G58" s="20"/>
      <c r="H58" s="15"/>
      <c r="I58" s="15"/>
      <c r="J58" s="15"/>
    </row>
    <row r="59" spans="1:10" x14ac:dyDescent="0.2">
      <c r="A59" s="16" t="s">
        <v>94</v>
      </c>
      <c r="B59" s="17" t="s">
        <v>95</v>
      </c>
      <c r="C59" s="16" t="s">
        <v>15</v>
      </c>
      <c r="D59" s="18">
        <v>2</v>
      </c>
      <c r="E59" s="19"/>
      <c r="F59" s="18">
        <f>D59*E59</f>
        <v>0</v>
      </c>
      <c r="G59" s="19"/>
      <c r="H59" s="18">
        <f>D59*G59</f>
        <v>0</v>
      </c>
      <c r="I59" s="18">
        <f>E59+G59</f>
        <v>0</v>
      </c>
      <c r="J59" s="18">
        <f>D59*I59</f>
        <v>0</v>
      </c>
    </row>
    <row r="60" spans="1:10" ht="14.25" x14ac:dyDescent="0.25">
      <c r="A60" s="13"/>
      <c r="B60" s="14" t="s">
        <v>96</v>
      </c>
      <c r="C60" s="13"/>
      <c r="D60" s="15"/>
      <c r="E60" s="20"/>
      <c r="F60" s="15"/>
      <c r="G60" s="20"/>
      <c r="H60" s="15"/>
      <c r="I60" s="15"/>
      <c r="J60" s="15"/>
    </row>
    <row r="61" spans="1:10" x14ac:dyDescent="0.2">
      <c r="A61" s="16" t="s">
        <v>97</v>
      </c>
      <c r="B61" s="17" t="s">
        <v>98</v>
      </c>
      <c r="C61" s="16" t="s">
        <v>15</v>
      </c>
      <c r="D61" s="18">
        <v>1</v>
      </c>
      <c r="E61" s="19"/>
      <c r="F61" s="18">
        <f>D61*E61</f>
        <v>0</v>
      </c>
      <c r="G61" s="19"/>
      <c r="H61" s="18">
        <f>D61*G61</f>
        <v>0</v>
      </c>
      <c r="I61" s="18">
        <f>E61+G61</f>
        <v>0</v>
      </c>
      <c r="J61" s="18">
        <f>D61*I61</f>
        <v>0</v>
      </c>
    </row>
    <row r="62" spans="1:10" ht="14.25" x14ac:dyDescent="0.25">
      <c r="A62" s="13"/>
      <c r="B62" s="14" t="s">
        <v>99</v>
      </c>
      <c r="C62" s="13"/>
      <c r="D62" s="15"/>
      <c r="E62" s="20"/>
      <c r="F62" s="15"/>
      <c r="G62" s="20"/>
      <c r="H62" s="15"/>
      <c r="I62" s="15"/>
      <c r="J62" s="15"/>
    </row>
    <row r="63" spans="1:10" x14ac:dyDescent="0.2">
      <c r="A63" s="16" t="s">
        <v>100</v>
      </c>
      <c r="B63" s="17" t="s">
        <v>101</v>
      </c>
      <c r="C63" s="16" t="s">
        <v>15</v>
      </c>
      <c r="D63" s="18">
        <v>2</v>
      </c>
      <c r="E63" s="19"/>
      <c r="F63" s="18">
        <f>D63*E63</f>
        <v>0</v>
      </c>
      <c r="G63" s="19"/>
      <c r="H63" s="18">
        <f>D63*G63</f>
        <v>0</v>
      </c>
      <c r="I63" s="18">
        <f>E63+G63</f>
        <v>0</v>
      </c>
      <c r="J63" s="18">
        <f>D63*I63</f>
        <v>0</v>
      </c>
    </row>
    <row r="64" spans="1:10" x14ac:dyDescent="0.2">
      <c r="A64" s="16" t="s">
        <v>102</v>
      </c>
      <c r="B64" s="17" t="s">
        <v>103</v>
      </c>
      <c r="C64" s="16" t="s">
        <v>15</v>
      </c>
      <c r="D64" s="18">
        <v>1</v>
      </c>
      <c r="E64" s="19"/>
      <c r="F64" s="18">
        <f>D64*E64</f>
        <v>0</v>
      </c>
      <c r="G64" s="19"/>
      <c r="H64" s="18">
        <f>D64*G64</f>
        <v>0</v>
      </c>
      <c r="I64" s="18">
        <f>E64+G64</f>
        <v>0</v>
      </c>
      <c r="J64" s="18">
        <f>D64*I64</f>
        <v>0</v>
      </c>
    </row>
    <row r="65" spans="1:10" x14ac:dyDescent="0.2">
      <c r="A65" s="16" t="s">
        <v>104</v>
      </c>
      <c r="B65" s="17" t="s">
        <v>105</v>
      </c>
      <c r="C65" s="16" t="s">
        <v>15</v>
      </c>
      <c r="D65" s="18">
        <v>2</v>
      </c>
      <c r="E65" s="19"/>
      <c r="F65" s="18">
        <f>D65*E65</f>
        <v>0</v>
      </c>
      <c r="G65" s="19"/>
      <c r="H65" s="18">
        <f>D65*G65</f>
        <v>0</v>
      </c>
      <c r="I65" s="18">
        <f>E65+G65</f>
        <v>0</v>
      </c>
      <c r="J65" s="18">
        <f>D65*I65</f>
        <v>0</v>
      </c>
    </row>
    <row r="66" spans="1:10" x14ac:dyDescent="0.2">
      <c r="A66" s="16" t="s">
        <v>106</v>
      </c>
      <c r="B66" s="17" t="s">
        <v>107</v>
      </c>
      <c r="C66" s="16" t="s">
        <v>15</v>
      </c>
      <c r="D66" s="18">
        <v>1</v>
      </c>
      <c r="E66" s="19"/>
      <c r="F66" s="18">
        <f>D66*E66</f>
        <v>0</v>
      </c>
      <c r="G66" s="19"/>
      <c r="H66" s="18">
        <f>D66*G66</f>
        <v>0</v>
      </c>
      <c r="I66" s="18">
        <f>E66+G66</f>
        <v>0</v>
      </c>
      <c r="J66" s="18">
        <f>D66*I66</f>
        <v>0</v>
      </c>
    </row>
    <row r="67" spans="1:10" x14ac:dyDescent="0.2">
      <c r="A67" s="16" t="s">
        <v>108</v>
      </c>
      <c r="B67" s="17" t="s">
        <v>109</v>
      </c>
      <c r="C67" s="16" t="s">
        <v>15</v>
      </c>
      <c r="D67" s="18">
        <v>1</v>
      </c>
      <c r="E67" s="19"/>
      <c r="F67" s="18">
        <f>D67*E67</f>
        <v>0</v>
      </c>
      <c r="G67" s="19"/>
      <c r="H67" s="18">
        <f>D67*G67</f>
        <v>0</v>
      </c>
      <c r="I67" s="18">
        <f>E67+G67</f>
        <v>0</v>
      </c>
      <c r="J67" s="18">
        <f>D67*I67</f>
        <v>0</v>
      </c>
    </row>
    <row r="68" spans="1:10" ht="14.25" x14ac:dyDescent="0.25">
      <c r="A68" s="13"/>
      <c r="B68" s="14" t="s">
        <v>49</v>
      </c>
      <c r="C68" s="13"/>
      <c r="D68" s="15"/>
      <c r="E68" s="20"/>
      <c r="F68" s="15"/>
      <c r="G68" s="20"/>
      <c r="H68" s="15"/>
      <c r="I68" s="15"/>
      <c r="J68" s="15"/>
    </row>
    <row r="69" spans="1:10" x14ac:dyDescent="0.2">
      <c r="A69" s="16" t="s">
        <v>110</v>
      </c>
      <c r="B69" s="17" t="s">
        <v>111</v>
      </c>
      <c r="C69" s="16" t="s">
        <v>15</v>
      </c>
      <c r="D69" s="18">
        <v>1</v>
      </c>
      <c r="E69" s="19"/>
      <c r="F69" s="18">
        <f>D69*E69</f>
        <v>0</v>
      </c>
      <c r="G69" s="19"/>
      <c r="H69" s="18">
        <f>D69*G69</f>
        <v>0</v>
      </c>
      <c r="I69" s="18">
        <f>E69+G69</f>
        <v>0</v>
      </c>
      <c r="J69" s="18">
        <f>D69*I69</f>
        <v>0</v>
      </c>
    </row>
    <row r="70" spans="1:10" ht="14.25" x14ac:dyDescent="0.25">
      <c r="A70" s="13"/>
      <c r="B70" s="14" t="s">
        <v>112</v>
      </c>
      <c r="C70" s="13"/>
      <c r="D70" s="15"/>
      <c r="E70" s="20"/>
      <c r="F70" s="15"/>
      <c r="G70" s="20"/>
      <c r="H70" s="15"/>
      <c r="I70" s="15"/>
      <c r="J70" s="15"/>
    </row>
    <row r="71" spans="1:10" ht="14.25" x14ac:dyDescent="0.25">
      <c r="A71" s="13"/>
      <c r="B71" s="14" t="s">
        <v>113</v>
      </c>
      <c r="C71" s="13"/>
      <c r="D71" s="15"/>
      <c r="E71" s="20"/>
      <c r="F71" s="15"/>
      <c r="G71" s="20"/>
      <c r="H71" s="15"/>
      <c r="I71" s="15"/>
      <c r="J71" s="15"/>
    </row>
    <row r="72" spans="1:10" ht="14.25" x14ac:dyDescent="0.25">
      <c r="A72" s="13"/>
      <c r="B72" s="14" t="s">
        <v>114</v>
      </c>
      <c r="C72" s="13"/>
      <c r="D72" s="15"/>
      <c r="E72" s="20"/>
      <c r="F72" s="15"/>
      <c r="G72" s="20"/>
      <c r="H72" s="15"/>
      <c r="I72" s="15"/>
      <c r="J72" s="15"/>
    </row>
    <row r="73" spans="1:10" ht="14.25" x14ac:dyDescent="0.25">
      <c r="A73" s="13"/>
      <c r="B73" s="14" t="s">
        <v>115</v>
      </c>
      <c r="C73" s="13"/>
      <c r="D73" s="15"/>
      <c r="E73" s="20"/>
      <c r="F73" s="15"/>
      <c r="G73" s="20"/>
      <c r="H73" s="15"/>
      <c r="I73" s="15"/>
      <c r="J73" s="15"/>
    </row>
    <row r="74" spans="1:10" ht="14.25" x14ac:dyDescent="0.25">
      <c r="A74" s="13"/>
      <c r="B74" s="14" t="s">
        <v>116</v>
      </c>
      <c r="C74" s="13"/>
      <c r="D74" s="15"/>
      <c r="E74" s="20"/>
      <c r="F74" s="15"/>
      <c r="G74" s="20"/>
      <c r="H74" s="15"/>
      <c r="I74" s="15"/>
      <c r="J74" s="15"/>
    </row>
    <row r="75" spans="1:10" x14ac:dyDescent="0.2">
      <c r="A75" s="16" t="s">
        <v>117</v>
      </c>
      <c r="B75" s="17" t="s">
        <v>118</v>
      </c>
      <c r="C75" s="16" t="s">
        <v>15</v>
      </c>
      <c r="D75" s="18">
        <v>1</v>
      </c>
      <c r="E75" s="19"/>
      <c r="F75" s="18">
        <f>D75*E75</f>
        <v>0</v>
      </c>
      <c r="G75" s="19"/>
      <c r="H75" s="18">
        <f>D75*G75</f>
        <v>0</v>
      </c>
      <c r="I75" s="18">
        <f>E75+G75</f>
        <v>0</v>
      </c>
      <c r="J75" s="18">
        <f>D75*I75</f>
        <v>0</v>
      </c>
    </row>
    <row r="76" spans="1:10" ht="14.25" x14ac:dyDescent="0.25">
      <c r="A76" s="13"/>
      <c r="B76" s="14" t="s">
        <v>119</v>
      </c>
      <c r="C76" s="13"/>
      <c r="D76" s="22"/>
      <c r="E76" s="20"/>
      <c r="F76" s="15"/>
      <c r="G76" s="20"/>
      <c r="H76" s="15"/>
      <c r="I76" s="15"/>
      <c r="J76" s="15"/>
    </row>
    <row r="77" spans="1:10" ht="28.5" x14ac:dyDescent="0.25">
      <c r="A77" s="13"/>
      <c r="B77" s="14" t="s">
        <v>120</v>
      </c>
      <c r="C77" s="13"/>
      <c r="D77" s="22"/>
      <c r="E77" s="20"/>
      <c r="F77" s="15"/>
      <c r="G77" s="20"/>
      <c r="H77" s="15"/>
      <c r="I77" s="15"/>
      <c r="J77" s="15"/>
    </row>
    <row r="78" spans="1:10" ht="14.25" x14ac:dyDescent="0.25">
      <c r="A78" s="13"/>
      <c r="B78" s="14" t="s">
        <v>121</v>
      </c>
      <c r="C78" s="13"/>
      <c r="D78" s="22"/>
      <c r="E78" s="20"/>
      <c r="F78" s="15"/>
      <c r="G78" s="20"/>
      <c r="H78" s="15"/>
      <c r="I78" s="15"/>
      <c r="J78" s="15"/>
    </row>
    <row r="79" spans="1:10" ht="14.25" x14ac:dyDescent="0.25">
      <c r="A79" s="13"/>
      <c r="B79" s="14" t="s">
        <v>122</v>
      </c>
      <c r="C79" s="13"/>
      <c r="D79" s="22"/>
      <c r="E79" s="20"/>
      <c r="F79" s="15"/>
      <c r="G79" s="20"/>
      <c r="H79" s="15"/>
      <c r="I79" s="15"/>
      <c r="J79" s="15"/>
    </row>
    <row r="80" spans="1:10" ht="24" x14ac:dyDescent="0.2">
      <c r="A80" s="16" t="s">
        <v>123</v>
      </c>
      <c r="B80" s="17" t="s">
        <v>124</v>
      </c>
      <c r="C80" s="16" t="s">
        <v>15</v>
      </c>
      <c r="D80" s="18">
        <v>1</v>
      </c>
      <c r="E80" s="19"/>
      <c r="F80" s="18">
        <f>D80*E80</f>
        <v>0</v>
      </c>
      <c r="G80" s="19"/>
      <c r="H80" s="18">
        <f>D80*G80</f>
        <v>0</v>
      </c>
      <c r="I80" s="18">
        <f>E80+G80</f>
        <v>0</v>
      </c>
      <c r="J80" s="18">
        <f>D80*I80</f>
        <v>0</v>
      </c>
    </row>
    <row r="81" spans="1:10" ht="28.5" x14ac:dyDescent="0.25">
      <c r="A81" s="13"/>
      <c r="B81" s="14" t="s">
        <v>125</v>
      </c>
      <c r="C81" s="13"/>
      <c r="D81" s="15"/>
      <c r="E81" s="20"/>
      <c r="F81" s="15"/>
      <c r="G81" s="20"/>
      <c r="H81" s="15"/>
      <c r="I81" s="15"/>
      <c r="J81" s="15"/>
    </row>
    <row r="82" spans="1:10" x14ac:dyDescent="0.2">
      <c r="A82" s="16" t="s">
        <v>126</v>
      </c>
      <c r="B82" s="17" t="s">
        <v>127</v>
      </c>
      <c r="C82" s="16" t="s">
        <v>15</v>
      </c>
      <c r="D82" s="18">
        <v>2</v>
      </c>
      <c r="E82" s="19"/>
      <c r="F82" s="18">
        <f>D82*E82</f>
        <v>0</v>
      </c>
      <c r="G82" s="19"/>
      <c r="H82" s="18">
        <f>D82*G82</f>
        <v>0</v>
      </c>
      <c r="I82" s="18">
        <f>E82+G82</f>
        <v>0</v>
      </c>
      <c r="J82" s="18">
        <f>D82*I82</f>
        <v>0</v>
      </c>
    </row>
    <row r="83" spans="1:10" ht="14.25" x14ac:dyDescent="0.25">
      <c r="A83" s="13"/>
      <c r="B83" s="14" t="s">
        <v>128</v>
      </c>
      <c r="C83" s="13"/>
      <c r="D83" s="15"/>
      <c r="E83" s="20"/>
      <c r="F83" s="15"/>
      <c r="G83" s="20"/>
      <c r="H83" s="15"/>
      <c r="I83" s="15"/>
      <c r="J83" s="15"/>
    </row>
    <row r="84" spans="1:10" ht="36" x14ac:dyDescent="0.2">
      <c r="A84" s="16" t="s">
        <v>129</v>
      </c>
      <c r="B84" s="17" t="s">
        <v>130</v>
      </c>
      <c r="C84" s="16" t="s">
        <v>15</v>
      </c>
      <c r="D84" s="18">
        <v>2</v>
      </c>
      <c r="E84" s="19"/>
      <c r="F84" s="18">
        <f>D84*E84</f>
        <v>0</v>
      </c>
      <c r="G84" s="19"/>
      <c r="H84" s="18">
        <f>D84*G84</f>
        <v>0</v>
      </c>
      <c r="I84" s="18">
        <f>E84+G84</f>
        <v>0</v>
      </c>
      <c r="J84" s="18">
        <f>D84*I84</f>
        <v>0</v>
      </c>
    </row>
    <row r="85" spans="1:10" ht="28.5" x14ac:dyDescent="0.25">
      <c r="A85" s="13"/>
      <c r="B85" s="14" t="s">
        <v>131</v>
      </c>
      <c r="C85" s="13"/>
      <c r="D85" s="15"/>
      <c r="E85" s="20"/>
      <c r="F85" s="15"/>
      <c r="G85" s="20"/>
      <c r="H85" s="15"/>
      <c r="I85" s="15"/>
      <c r="J85" s="15"/>
    </row>
    <row r="86" spans="1:10" x14ac:dyDescent="0.2">
      <c r="A86" s="16"/>
      <c r="B86" s="17" t="s">
        <v>132</v>
      </c>
      <c r="C86" s="16" t="s">
        <v>15</v>
      </c>
      <c r="D86" s="18">
        <v>8</v>
      </c>
      <c r="E86" s="19"/>
      <c r="F86" s="18">
        <f>D86*E86</f>
        <v>0</v>
      </c>
      <c r="G86" s="19"/>
      <c r="H86" s="18">
        <f>D86*G86</f>
        <v>0</v>
      </c>
      <c r="I86" s="18">
        <f>E86+G86</f>
        <v>0</v>
      </c>
      <c r="J86" s="18">
        <f>D86*I86</f>
        <v>0</v>
      </c>
    </row>
    <row r="87" spans="1:10" ht="14.25" x14ac:dyDescent="0.25">
      <c r="A87" s="10"/>
      <c r="B87" s="11" t="s">
        <v>133</v>
      </c>
      <c r="C87" s="10"/>
      <c r="D87" s="12"/>
      <c r="E87" s="21"/>
      <c r="F87" s="12">
        <f>SUM(F42:F86)</f>
        <v>0</v>
      </c>
      <c r="G87" s="21"/>
      <c r="H87" s="12">
        <f>SUM(H42:H86)</f>
        <v>0</v>
      </c>
      <c r="I87" s="12"/>
      <c r="J87" s="12">
        <f>SUM(J42:J86)</f>
        <v>0</v>
      </c>
    </row>
    <row r="88" spans="1:10" ht="14.25" x14ac:dyDescent="0.25">
      <c r="A88" s="10"/>
      <c r="B88" s="11" t="s">
        <v>134</v>
      </c>
      <c r="C88" s="10"/>
      <c r="D88" s="12"/>
      <c r="E88" s="21"/>
      <c r="F88" s="12"/>
      <c r="G88" s="21"/>
      <c r="H88" s="12"/>
      <c r="I88" s="12"/>
      <c r="J88" s="12"/>
    </row>
    <row r="89" spans="1:10" ht="14.25" x14ac:dyDescent="0.25">
      <c r="A89" s="13"/>
      <c r="B89" s="14" t="s">
        <v>135</v>
      </c>
      <c r="C89" s="13"/>
      <c r="D89" s="15"/>
      <c r="E89" s="20"/>
      <c r="F89" s="15"/>
      <c r="G89" s="20"/>
      <c r="H89" s="15"/>
      <c r="I89" s="15"/>
      <c r="J89" s="15"/>
    </row>
    <row r="90" spans="1:10" ht="14.25" x14ac:dyDescent="0.25">
      <c r="A90" s="13"/>
      <c r="B90" s="14" t="s">
        <v>136</v>
      </c>
      <c r="C90" s="13"/>
      <c r="D90" s="15"/>
      <c r="E90" s="20"/>
      <c r="F90" s="15"/>
      <c r="G90" s="20"/>
      <c r="H90" s="15"/>
      <c r="I90" s="15"/>
      <c r="J90" s="15"/>
    </row>
    <row r="91" spans="1:10" x14ac:dyDescent="0.2">
      <c r="A91" s="16"/>
      <c r="B91" s="17" t="s">
        <v>137</v>
      </c>
      <c r="C91" s="16" t="s">
        <v>138</v>
      </c>
      <c r="D91" s="18">
        <v>2</v>
      </c>
      <c r="E91" s="19"/>
      <c r="F91" s="18">
        <f>D91*E91</f>
        <v>0</v>
      </c>
      <c r="G91" s="19"/>
      <c r="H91" s="18">
        <f>D91*G91</f>
        <v>0</v>
      </c>
      <c r="I91" s="18">
        <f>E91+G91</f>
        <v>0</v>
      </c>
      <c r="J91" s="18">
        <f>D91*I91</f>
        <v>0</v>
      </c>
    </row>
    <row r="92" spans="1:10" ht="42.75" x14ac:dyDescent="0.25">
      <c r="A92" s="13"/>
      <c r="B92" s="14" t="s">
        <v>139</v>
      </c>
      <c r="C92" s="13"/>
      <c r="D92" s="15"/>
      <c r="E92" s="20"/>
      <c r="F92" s="15"/>
      <c r="G92" s="20"/>
      <c r="H92" s="15"/>
      <c r="I92" s="15"/>
      <c r="J92" s="15"/>
    </row>
    <row r="93" spans="1:10" x14ac:dyDescent="0.2">
      <c r="A93" s="16"/>
      <c r="B93" s="17" t="s">
        <v>140</v>
      </c>
      <c r="C93" s="16" t="s">
        <v>15</v>
      </c>
      <c r="D93" s="18">
        <v>1</v>
      </c>
      <c r="E93" s="19"/>
      <c r="F93" s="18">
        <f>D93*E93</f>
        <v>0</v>
      </c>
      <c r="G93" s="19"/>
      <c r="H93" s="18">
        <f>D93*G93</f>
        <v>0</v>
      </c>
      <c r="I93" s="18">
        <f>E93+G93</f>
        <v>0</v>
      </c>
      <c r="J93" s="18">
        <f>D93*I93</f>
        <v>0</v>
      </c>
    </row>
    <row r="94" spans="1:10" ht="42.75" x14ac:dyDescent="0.25">
      <c r="A94" s="13"/>
      <c r="B94" s="14" t="s">
        <v>141</v>
      </c>
      <c r="C94" s="13"/>
      <c r="D94" s="15"/>
      <c r="E94" s="20"/>
      <c r="F94" s="15"/>
      <c r="G94" s="20"/>
      <c r="H94" s="15"/>
      <c r="I94" s="15"/>
      <c r="J94" s="15"/>
    </row>
    <row r="95" spans="1:10" x14ac:dyDescent="0.2">
      <c r="A95" s="16"/>
      <c r="B95" s="17" t="s">
        <v>142</v>
      </c>
      <c r="C95" s="16" t="s">
        <v>15</v>
      </c>
      <c r="D95" s="18">
        <v>1</v>
      </c>
      <c r="E95" s="19"/>
      <c r="F95" s="18">
        <f>D95*E95</f>
        <v>0</v>
      </c>
      <c r="G95" s="19"/>
      <c r="H95" s="18">
        <f>D95*G95</f>
        <v>0</v>
      </c>
      <c r="I95" s="18">
        <f>E95+G95</f>
        <v>0</v>
      </c>
      <c r="J95" s="18">
        <f>D95*I95</f>
        <v>0</v>
      </c>
    </row>
    <row r="96" spans="1:10" ht="28.5" x14ac:dyDescent="0.25">
      <c r="A96" s="13"/>
      <c r="B96" s="14" t="s">
        <v>143</v>
      </c>
      <c r="C96" s="13"/>
      <c r="D96" s="15"/>
      <c r="E96" s="20"/>
      <c r="F96" s="15"/>
      <c r="G96" s="20"/>
      <c r="H96" s="15"/>
      <c r="I96" s="15"/>
      <c r="J96" s="15"/>
    </row>
    <row r="97" spans="1:10" x14ac:dyDescent="0.2">
      <c r="A97" s="16"/>
      <c r="B97" s="17" t="s">
        <v>144</v>
      </c>
      <c r="C97" s="16" t="s">
        <v>15</v>
      </c>
      <c r="D97" s="18">
        <v>1</v>
      </c>
      <c r="E97" s="19"/>
      <c r="F97" s="18">
        <f>D97*E97</f>
        <v>0</v>
      </c>
      <c r="G97" s="19"/>
      <c r="H97" s="18">
        <f>D97*G97</f>
        <v>0</v>
      </c>
      <c r="I97" s="18">
        <f>E97+G97</f>
        <v>0</v>
      </c>
      <c r="J97" s="18">
        <f>D97*I97</f>
        <v>0</v>
      </c>
    </row>
    <row r="98" spans="1:10" ht="28.5" x14ac:dyDescent="0.25">
      <c r="A98" s="13"/>
      <c r="B98" s="14" t="s">
        <v>145</v>
      </c>
      <c r="C98" s="13"/>
      <c r="D98" s="15"/>
      <c r="E98" s="20"/>
      <c r="F98" s="15"/>
      <c r="G98" s="20"/>
      <c r="H98" s="15"/>
      <c r="I98" s="15"/>
      <c r="J98" s="15"/>
    </row>
    <row r="99" spans="1:10" x14ac:dyDescent="0.2">
      <c r="A99" s="16"/>
      <c r="B99" s="17" t="s">
        <v>146</v>
      </c>
      <c r="C99" s="16" t="s">
        <v>15</v>
      </c>
      <c r="D99" s="18">
        <v>15</v>
      </c>
      <c r="E99" s="19"/>
      <c r="F99" s="18">
        <f>D99*E99</f>
        <v>0</v>
      </c>
      <c r="G99" s="19"/>
      <c r="H99" s="18">
        <f>D99*G99</f>
        <v>0</v>
      </c>
      <c r="I99" s="18">
        <f>E99+G99</f>
        <v>0</v>
      </c>
      <c r="J99" s="18">
        <f>D99*I99</f>
        <v>0</v>
      </c>
    </row>
    <row r="100" spans="1:10" ht="14.25" x14ac:dyDescent="0.25">
      <c r="A100" s="13"/>
      <c r="B100" s="14" t="s">
        <v>147</v>
      </c>
      <c r="C100" s="13"/>
      <c r="D100" s="15"/>
      <c r="E100" s="20"/>
      <c r="F100" s="15"/>
      <c r="G100" s="20"/>
      <c r="H100" s="15"/>
      <c r="I100" s="15"/>
      <c r="J100" s="15"/>
    </row>
    <row r="101" spans="1:10" x14ac:dyDescent="0.2">
      <c r="A101" s="16"/>
      <c r="B101" s="17" t="s">
        <v>148</v>
      </c>
      <c r="C101" s="16" t="s">
        <v>15</v>
      </c>
      <c r="D101" s="18">
        <v>20</v>
      </c>
      <c r="E101" s="19"/>
      <c r="F101" s="18">
        <f>D101*E101</f>
        <v>0</v>
      </c>
      <c r="G101" s="19"/>
      <c r="H101" s="18">
        <f>D101*G101</f>
        <v>0</v>
      </c>
      <c r="I101" s="18">
        <f>E101+G101</f>
        <v>0</v>
      </c>
      <c r="J101" s="18">
        <f>D101*I101</f>
        <v>0</v>
      </c>
    </row>
    <row r="102" spans="1:10" ht="14.25" x14ac:dyDescent="0.25">
      <c r="A102" s="13"/>
      <c r="B102" s="14" t="s">
        <v>149</v>
      </c>
      <c r="C102" s="13"/>
      <c r="D102" s="15"/>
      <c r="E102" s="20"/>
      <c r="F102" s="15"/>
      <c r="G102" s="20"/>
      <c r="H102" s="15"/>
      <c r="I102" s="15"/>
      <c r="J102" s="15"/>
    </row>
    <row r="103" spans="1:10" x14ac:dyDescent="0.2">
      <c r="A103" s="16"/>
      <c r="B103" s="17" t="s">
        <v>150</v>
      </c>
      <c r="C103" s="16" t="s">
        <v>138</v>
      </c>
      <c r="D103" s="18">
        <v>10</v>
      </c>
      <c r="E103" s="19"/>
      <c r="F103" s="18">
        <f>D103*E103</f>
        <v>0</v>
      </c>
      <c r="G103" s="19"/>
      <c r="H103" s="18">
        <f>D103*G103</f>
        <v>0</v>
      </c>
      <c r="I103" s="18">
        <f>E103+G103</f>
        <v>0</v>
      </c>
      <c r="J103" s="18">
        <f>D103*I103</f>
        <v>0</v>
      </c>
    </row>
    <row r="104" spans="1:10" ht="14.25" x14ac:dyDescent="0.25">
      <c r="A104" s="13"/>
      <c r="B104" s="14" t="s">
        <v>151</v>
      </c>
      <c r="C104" s="13"/>
      <c r="D104" s="15"/>
      <c r="E104" s="20"/>
      <c r="F104" s="15"/>
      <c r="G104" s="20"/>
      <c r="H104" s="15"/>
      <c r="I104" s="15"/>
      <c r="J104" s="15"/>
    </row>
    <row r="105" spans="1:10" x14ac:dyDescent="0.2">
      <c r="A105" s="16"/>
      <c r="B105" s="17" t="s">
        <v>152</v>
      </c>
      <c r="C105" s="16" t="s">
        <v>138</v>
      </c>
      <c r="D105" s="18">
        <v>2</v>
      </c>
      <c r="E105" s="19"/>
      <c r="F105" s="18">
        <f>D105*E105</f>
        <v>0</v>
      </c>
      <c r="G105" s="19"/>
      <c r="H105" s="18">
        <f>D105*G105</f>
        <v>0</v>
      </c>
      <c r="I105" s="18">
        <f>E105+G105</f>
        <v>0</v>
      </c>
      <c r="J105" s="18">
        <f>D105*I105</f>
        <v>0</v>
      </c>
    </row>
    <row r="106" spans="1:10" x14ac:dyDescent="0.2">
      <c r="A106" s="16"/>
      <c r="B106" s="17" t="s">
        <v>153</v>
      </c>
      <c r="C106" s="16" t="s">
        <v>138</v>
      </c>
      <c r="D106" s="18">
        <v>72</v>
      </c>
      <c r="E106" s="19"/>
      <c r="F106" s="18">
        <f>D106*E106</f>
        <v>0</v>
      </c>
      <c r="G106" s="19"/>
      <c r="H106" s="18">
        <f>D106*G106</f>
        <v>0</v>
      </c>
      <c r="I106" s="18">
        <f>E106+G106</f>
        <v>0</v>
      </c>
      <c r="J106" s="18">
        <f>D106*I106</f>
        <v>0</v>
      </c>
    </row>
    <row r="107" spans="1:10" x14ac:dyDescent="0.2">
      <c r="A107" s="16"/>
      <c r="B107" s="17" t="s">
        <v>154</v>
      </c>
      <c r="C107" s="16" t="s">
        <v>138</v>
      </c>
      <c r="D107" s="18">
        <v>2</v>
      </c>
      <c r="E107" s="19"/>
      <c r="F107" s="18">
        <f>D107*E107</f>
        <v>0</v>
      </c>
      <c r="G107" s="19"/>
      <c r="H107" s="18">
        <f>D107*G107</f>
        <v>0</v>
      </c>
      <c r="I107" s="18">
        <f>E107+G107</f>
        <v>0</v>
      </c>
      <c r="J107" s="18">
        <f>D107*I107</f>
        <v>0</v>
      </c>
    </row>
    <row r="108" spans="1:10" ht="14.25" x14ac:dyDescent="0.25">
      <c r="A108" s="10"/>
      <c r="B108" s="11" t="s">
        <v>155</v>
      </c>
      <c r="C108" s="10"/>
      <c r="D108" s="12"/>
      <c r="E108" s="21"/>
      <c r="F108" s="12"/>
      <c r="G108" s="21"/>
      <c r="H108" s="12">
        <f>SUM(H91:H107)</f>
        <v>0</v>
      </c>
      <c r="I108" s="12"/>
      <c r="J108" s="12">
        <f>SUM(J91:J107)</f>
        <v>0</v>
      </c>
    </row>
    <row r="109" spans="1:10" ht="16.5" x14ac:dyDescent="0.3">
      <c r="A109" s="7"/>
      <c r="B109" s="8" t="s">
        <v>156</v>
      </c>
      <c r="C109" s="7"/>
      <c r="D109" s="9"/>
      <c r="E109" s="23"/>
      <c r="F109" s="9">
        <f>SUM(F39+F87+F108)</f>
        <v>0</v>
      </c>
      <c r="G109" s="23"/>
      <c r="H109" s="9">
        <f>SUM(H39+H87+H108)</f>
        <v>0</v>
      </c>
      <c r="I109" s="9"/>
      <c r="J109" s="9">
        <f>SUM(J39+J87+J108)</f>
        <v>0</v>
      </c>
    </row>
    <row r="110" spans="1:10" ht="16.5" x14ac:dyDescent="0.3">
      <c r="A110" s="7"/>
      <c r="B110" s="8" t="s">
        <v>157</v>
      </c>
      <c r="C110" s="7"/>
      <c r="D110" s="9"/>
      <c r="E110" s="23"/>
      <c r="F110" s="9"/>
      <c r="G110" s="23"/>
      <c r="H110" s="9"/>
      <c r="I110" s="9"/>
      <c r="J110" s="9"/>
    </row>
    <row r="111" spans="1:10" ht="14.25" x14ac:dyDescent="0.25">
      <c r="A111" s="10"/>
      <c r="B111" s="11" t="s">
        <v>158</v>
      </c>
      <c r="C111" s="10"/>
      <c r="D111" s="12"/>
      <c r="E111" s="21"/>
      <c r="F111" s="12"/>
      <c r="G111" s="21"/>
      <c r="H111" s="12"/>
      <c r="I111" s="12"/>
      <c r="J111" s="12"/>
    </row>
    <row r="112" spans="1:10" ht="14.25" x14ac:dyDescent="0.25">
      <c r="A112" s="13"/>
      <c r="B112" s="14" t="s">
        <v>159</v>
      </c>
      <c r="C112" s="13"/>
      <c r="D112" s="15"/>
      <c r="E112" s="20"/>
      <c r="F112" s="15"/>
      <c r="G112" s="20"/>
      <c r="H112" s="15"/>
      <c r="I112" s="15"/>
      <c r="J112" s="15"/>
    </row>
    <row r="113" spans="1:10" x14ac:dyDescent="0.2">
      <c r="A113" s="16"/>
      <c r="B113" s="17" t="s">
        <v>160</v>
      </c>
      <c r="C113" s="16" t="s">
        <v>161</v>
      </c>
      <c r="D113" s="18">
        <v>150</v>
      </c>
      <c r="E113" s="19"/>
      <c r="F113" s="18">
        <f>D113*E113</f>
        <v>0</v>
      </c>
      <c r="G113" s="19"/>
      <c r="H113" s="18">
        <f>D113*G113</f>
        <v>0</v>
      </c>
      <c r="I113" s="18">
        <f>E113+G113</f>
        <v>0</v>
      </c>
      <c r="J113" s="18">
        <f>D113*I113</f>
        <v>0</v>
      </c>
    </row>
    <row r="114" spans="1:10" x14ac:dyDescent="0.2">
      <c r="A114" s="16"/>
      <c r="B114" s="17" t="s">
        <v>162</v>
      </c>
      <c r="C114" s="16" t="s">
        <v>161</v>
      </c>
      <c r="D114" s="18">
        <v>25</v>
      </c>
      <c r="E114" s="19"/>
      <c r="F114" s="18">
        <f>D114*E114</f>
        <v>0</v>
      </c>
      <c r="G114" s="19"/>
      <c r="H114" s="18">
        <f>D114*G114</f>
        <v>0</v>
      </c>
      <c r="I114" s="18">
        <f>E114+G114</f>
        <v>0</v>
      </c>
      <c r="J114" s="18">
        <f>D114*I114</f>
        <v>0</v>
      </c>
    </row>
    <row r="115" spans="1:10" ht="14.25" x14ac:dyDescent="0.25">
      <c r="A115" s="13"/>
      <c r="B115" s="14" t="s">
        <v>163</v>
      </c>
      <c r="C115" s="13"/>
      <c r="D115" s="15"/>
      <c r="E115" s="20"/>
      <c r="F115" s="15"/>
      <c r="G115" s="20"/>
      <c r="H115" s="15"/>
      <c r="I115" s="15"/>
      <c r="J115" s="15"/>
    </row>
    <row r="116" spans="1:10" x14ac:dyDescent="0.2">
      <c r="A116" s="16"/>
      <c r="B116" s="17" t="s">
        <v>164</v>
      </c>
      <c r="C116" s="16" t="s">
        <v>161</v>
      </c>
      <c r="D116" s="18">
        <v>150</v>
      </c>
      <c r="E116" s="19"/>
      <c r="F116" s="18">
        <f>D116*E116</f>
        <v>0</v>
      </c>
      <c r="G116" s="19"/>
      <c r="H116" s="18">
        <f>D116*G116</f>
        <v>0</v>
      </c>
      <c r="I116" s="18">
        <f>E116+G116</f>
        <v>0</v>
      </c>
      <c r="J116" s="18">
        <f>D116*I116</f>
        <v>0</v>
      </c>
    </row>
    <row r="117" spans="1:10" x14ac:dyDescent="0.2">
      <c r="A117" s="16"/>
      <c r="B117" s="17" t="s">
        <v>165</v>
      </c>
      <c r="C117" s="16" t="s">
        <v>161</v>
      </c>
      <c r="D117" s="18">
        <v>30</v>
      </c>
      <c r="E117" s="19"/>
      <c r="F117" s="18">
        <f>D117*E117</f>
        <v>0</v>
      </c>
      <c r="G117" s="19"/>
      <c r="H117" s="18">
        <f>D117*G117</f>
        <v>0</v>
      </c>
      <c r="I117" s="18">
        <f>E117+G117</f>
        <v>0</v>
      </c>
      <c r="J117" s="18">
        <f>D117*I117</f>
        <v>0</v>
      </c>
    </row>
    <row r="118" spans="1:10" ht="14.25" x14ac:dyDescent="0.25">
      <c r="A118" s="13"/>
      <c r="B118" s="14" t="s">
        <v>151</v>
      </c>
      <c r="C118" s="13"/>
      <c r="D118" s="15"/>
      <c r="E118" s="20"/>
      <c r="F118" s="15"/>
      <c r="G118" s="20"/>
      <c r="H118" s="15"/>
      <c r="I118" s="15"/>
      <c r="J118" s="15"/>
    </row>
    <row r="119" spans="1:10" x14ac:dyDescent="0.2">
      <c r="A119" s="16"/>
      <c r="B119" s="17" t="s">
        <v>166</v>
      </c>
      <c r="C119" s="16" t="s">
        <v>138</v>
      </c>
      <c r="D119" s="18">
        <v>8</v>
      </c>
      <c r="E119" s="19"/>
      <c r="F119" s="18">
        <f>D119*E119</f>
        <v>0</v>
      </c>
      <c r="G119" s="19"/>
      <c r="H119" s="18">
        <f>D119*G119</f>
        <v>0</v>
      </c>
      <c r="I119" s="18">
        <f>E119+G119</f>
        <v>0</v>
      </c>
      <c r="J119" s="18">
        <f>D119*I119</f>
        <v>0</v>
      </c>
    </row>
    <row r="120" spans="1:10" ht="28.5" x14ac:dyDescent="0.25">
      <c r="A120" s="13"/>
      <c r="B120" s="14" t="s">
        <v>167</v>
      </c>
      <c r="C120" s="13"/>
      <c r="D120" s="15"/>
      <c r="E120" s="20"/>
      <c r="F120" s="15"/>
      <c r="G120" s="20"/>
      <c r="H120" s="15"/>
      <c r="I120" s="15"/>
      <c r="J120" s="15"/>
    </row>
    <row r="121" spans="1:10" x14ac:dyDescent="0.2">
      <c r="A121" s="16"/>
      <c r="B121" s="17" t="s">
        <v>168</v>
      </c>
      <c r="C121" s="16" t="s">
        <v>15</v>
      </c>
      <c r="D121" s="18">
        <v>20</v>
      </c>
      <c r="E121" s="19"/>
      <c r="F121" s="18">
        <f>D121*E121</f>
        <v>0</v>
      </c>
      <c r="G121" s="19"/>
      <c r="H121" s="18">
        <f>D121*G121</f>
        <v>0</v>
      </c>
      <c r="I121" s="18">
        <f>E121+G121</f>
        <v>0</v>
      </c>
      <c r="J121" s="18">
        <f>D121*I121</f>
        <v>0</v>
      </c>
    </row>
    <row r="122" spans="1:10" ht="14.25" x14ac:dyDescent="0.25">
      <c r="A122" s="13"/>
      <c r="B122" s="14" t="s">
        <v>169</v>
      </c>
      <c r="C122" s="13"/>
      <c r="D122" s="15"/>
      <c r="E122" s="20"/>
      <c r="F122" s="15"/>
      <c r="G122" s="20"/>
      <c r="H122" s="15"/>
      <c r="I122" s="15"/>
      <c r="J122" s="15"/>
    </row>
    <row r="123" spans="1:10" x14ac:dyDescent="0.2">
      <c r="A123" s="16"/>
      <c r="B123" s="17" t="s">
        <v>170</v>
      </c>
      <c r="C123" s="16" t="s">
        <v>161</v>
      </c>
      <c r="D123" s="18">
        <v>20</v>
      </c>
      <c r="E123" s="19"/>
      <c r="F123" s="18">
        <f>D123*E123</f>
        <v>0</v>
      </c>
      <c r="G123" s="19"/>
      <c r="H123" s="18">
        <f>D123*G123</f>
        <v>0</v>
      </c>
      <c r="I123" s="18">
        <f>E123+G123</f>
        <v>0</v>
      </c>
      <c r="J123" s="18">
        <f>D123*I123</f>
        <v>0</v>
      </c>
    </row>
    <row r="124" spans="1:10" x14ac:dyDescent="0.2">
      <c r="A124" s="16"/>
      <c r="B124" s="17" t="s">
        <v>171</v>
      </c>
      <c r="C124" s="16" t="s">
        <v>161</v>
      </c>
      <c r="D124" s="18">
        <v>4</v>
      </c>
      <c r="E124" s="19"/>
      <c r="F124" s="18">
        <f>D124*E124</f>
        <v>0</v>
      </c>
      <c r="G124" s="19"/>
      <c r="H124" s="18">
        <f>D124*G124</f>
        <v>0</v>
      </c>
      <c r="I124" s="18">
        <f>E124+G124</f>
        <v>0</v>
      </c>
      <c r="J124" s="18">
        <f>D124*I124</f>
        <v>0</v>
      </c>
    </row>
    <row r="125" spans="1:10" ht="14.25" x14ac:dyDescent="0.25">
      <c r="A125" s="10"/>
      <c r="B125" s="11" t="s">
        <v>172</v>
      </c>
      <c r="C125" s="10"/>
      <c r="D125" s="12"/>
      <c r="E125" s="21"/>
      <c r="F125" s="12"/>
      <c r="G125" s="21"/>
      <c r="H125" s="12">
        <f>SUM(H113:H124)</f>
        <v>0</v>
      </c>
      <c r="I125" s="12"/>
      <c r="J125" s="12">
        <f>SUM(J113:J124)</f>
        <v>0</v>
      </c>
    </row>
    <row r="126" spans="1:10" ht="14.25" x14ac:dyDescent="0.25">
      <c r="A126" s="10"/>
      <c r="B126" s="11" t="s">
        <v>173</v>
      </c>
      <c r="C126" s="10"/>
      <c r="D126" s="12"/>
      <c r="E126" s="21"/>
      <c r="F126" s="12"/>
      <c r="G126" s="21"/>
      <c r="H126" s="12"/>
      <c r="I126" s="12"/>
      <c r="J126" s="12"/>
    </row>
    <row r="127" spans="1:10" ht="14.25" x14ac:dyDescent="0.25">
      <c r="A127" s="13"/>
      <c r="B127" s="14" t="s">
        <v>174</v>
      </c>
      <c r="C127" s="13"/>
      <c r="D127" s="15"/>
      <c r="E127" s="20"/>
      <c r="F127" s="15"/>
      <c r="G127" s="20"/>
      <c r="H127" s="15"/>
      <c r="I127" s="15"/>
      <c r="J127" s="15"/>
    </row>
    <row r="128" spans="1:10" ht="24" x14ac:dyDescent="0.2">
      <c r="A128" s="16"/>
      <c r="B128" s="17" t="s">
        <v>175</v>
      </c>
      <c r="C128" s="16" t="s">
        <v>161</v>
      </c>
      <c r="D128" s="18">
        <v>10</v>
      </c>
      <c r="E128" s="19"/>
      <c r="F128" s="18">
        <f>D128*E128</f>
        <v>0</v>
      </c>
      <c r="G128" s="19"/>
      <c r="H128" s="18">
        <f>D128*G128</f>
        <v>0</v>
      </c>
      <c r="I128" s="18">
        <f>E128+G128</f>
        <v>0</v>
      </c>
      <c r="J128" s="18">
        <f>D128*I128</f>
        <v>0</v>
      </c>
    </row>
    <row r="129" spans="1:10" ht="24" x14ac:dyDescent="0.2">
      <c r="A129" s="16"/>
      <c r="B129" s="17" t="s">
        <v>176</v>
      </c>
      <c r="C129" s="16" t="s">
        <v>161</v>
      </c>
      <c r="D129" s="18">
        <v>10</v>
      </c>
      <c r="E129" s="19"/>
      <c r="F129" s="18">
        <f>D129*E129</f>
        <v>0</v>
      </c>
      <c r="G129" s="19"/>
      <c r="H129" s="18">
        <f>D129*G129</f>
        <v>0</v>
      </c>
      <c r="I129" s="18">
        <f>E129+G129</f>
        <v>0</v>
      </c>
      <c r="J129" s="18">
        <f>D129*I129</f>
        <v>0</v>
      </c>
    </row>
    <row r="130" spans="1:10" ht="24" x14ac:dyDescent="0.2">
      <c r="A130" s="16"/>
      <c r="B130" s="17" t="s">
        <v>177</v>
      </c>
      <c r="C130" s="16" t="s">
        <v>161</v>
      </c>
      <c r="D130" s="18">
        <v>4</v>
      </c>
      <c r="E130" s="19"/>
      <c r="F130" s="18">
        <f>D130*E130</f>
        <v>0</v>
      </c>
      <c r="G130" s="19"/>
      <c r="H130" s="18">
        <f>D130*G130</f>
        <v>0</v>
      </c>
      <c r="I130" s="18">
        <f>E130+G130</f>
        <v>0</v>
      </c>
      <c r="J130" s="18">
        <f>D130*I130</f>
        <v>0</v>
      </c>
    </row>
    <row r="131" spans="1:10" ht="14.25" x14ac:dyDescent="0.25">
      <c r="A131" s="13"/>
      <c r="B131" s="14" t="s">
        <v>178</v>
      </c>
      <c r="C131" s="13"/>
      <c r="D131" s="15"/>
      <c r="E131" s="20"/>
      <c r="F131" s="15"/>
      <c r="G131" s="20"/>
      <c r="H131" s="15"/>
      <c r="I131" s="15"/>
      <c r="J131" s="15"/>
    </row>
    <row r="132" spans="1:10" ht="14.25" x14ac:dyDescent="0.25">
      <c r="A132" s="13"/>
      <c r="B132" s="14" t="s">
        <v>179</v>
      </c>
      <c r="C132" s="13"/>
      <c r="D132" s="15"/>
      <c r="E132" s="20"/>
      <c r="F132" s="15"/>
      <c r="G132" s="20"/>
      <c r="H132" s="15"/>
      <c r="I132" s="15"/>
      <c r="J132" s="15"/>
    </row>
    <row r="133" spans="1:10" x14ac:dyDescent="0.2">
      <c r="A133" s="16"/>
      <c r="B133" s="17" t="s">
        <v>180</v>
      </c>
      <c r="C133" s="16" t="s">
        <v>15</v>
      </c>
      <c r="D133" s="18">
        <v>24</v>
      </c>
      <c r="E133" s="19"/>
      <c r="F133" s="18">
        <f>D133*E133</f>
        <v>0</v>
      </c>
      <c r="G133" s="19"/>
      <c r="H133" s="18">
        <f>D133*G133</f>
        <v>0</v>
      </c>
      <c r="I133" s="18">
        <f>E133+G133</f>
        <v>0</v>
      </c>
      <c r="J133" s="18">
        <f>D133*I133</f>
        <v>0</v>
      </c>
    </row>
    <row r="134" spans="1:10" ht="24" x14ac:dyDescent="0.2">
      <c r="A134" s="16"/>
      <c r="B134" s="17" t="s">
        <v>181</v>
      </c>
      <c r="C134" s="16" t="s">
        <v>15</v>
      </c>
      <c r="D134" s="18">
        <v>8</v>
      </c>
      <c r="E134" s="19"/>
      <c r="F134" s="18">
        <f>D134*E134</f>
        <v>0</v>
      </c>
      <c r="G134" s="19"/>
      <c r="H134" s="18">
        <f>D134*G134</f>
        <v>0</v>
      </c>
      <c r="I134" s="18">
        <f>E134+G134</f>
        <v>0</v>
      </c>
      <c r="J134" s="18">
        <f>D134*I134</f>
        <v>0</v>
      </c>
    </row>
    <row r="135" spans="1:10" ht="14.25" x14ac:dyDescent="0.25">
      <c r="A135" s="13"/>
      <c r="B135" s="14" t="s">
        <v>178</v>
      </c>
      <c r="C135" s="13"/>
      <c r="D135" s="15"/>
      <c r="E135" s="20"/>
      <c r="F135" s="15"/>
      <c r="G135" s="20"/>
      <c r="H135" s="15"/>
      <c r="I135" s="15"/>
      <c r="J135" s="15"/>
    </row>
    <row r="136" spans="1:10" ht="14.25" x14ac:dyDescent="0.25">
      <c r="A136" s="13"/>
      <c r="B136" s="14" t="s">
        <v>182</v>
      </c>
      <c r="C136" s="13"/>
      <c r="D136" s="15"/>
      <c r="E136" s="20"/>
      <c r="F136" s="15"/>
      <c r="G136" s="20"/>
      <c r="H136" s="15"/>
      <c r="I136" s="15"/>
      <c r="J136" s="15"/>
    </row>
    <row r="137" spans="1:10" x14ac:dyDescent="0.2">
      <c r="A137" s="16"/>
      <c r="B137" s="17" t="s">
        <v>183</v>
      </c>
      <c r="C137" s="16" t="s">
        <v>15</v>
      </c>
      <c r="D137" s="18">
        <v>8</v>
      </c>
      <c r="E137" s="19"/>
      <c r="F137" s="18">
        <f>D137*E137</f>
        <v>0</v>
      </c>
      <c r="G137" s="19"/>
      <c r="H137" s="18">
        <f>D137*G137</f>
        <v>0</v>
      </c>
      <c r="I137" s="18">
        <f>E137+G137</f>
        <v>0</v>
      </c>
      <c r="J137" s="18">
        <f>D137*I137</f>
        <v>0</v>
      </c>
    </row>
    <row r="138" spans="1:10" ht="14.25" x14ac:dyDescent="0.25">
      <c r="A138" s="13"/>
      <c r="B138" s="14" t="s">
        <v>178</v>
      </c>
      <c r="C138" s="13"/>
      <c r="D138" s="15"/>
      <c r="E138" s="20"/>
      <c r="F138" s="15"/>
      <c r="G138" s="20"/>
      <c r="H138" s="15"/>
      <c r="I138" s="15"/>
      <c r="J138" s="15"/>
    </row>
    <row r="139" spans="1:10" ht="14.25" x14ac:dyDescent="0.25">
      <c r="A139" s="13"/>
      <c r="B139" s="14" t="s">
        <v>184</v>
      </c>
      <c r="C139" s="13"/>
      <c r="D139" s="15"/>
      <c r="E139" s="20"/>
      <c r="F139" s="15"/>
      <c r="G139" s="20"/>
      <c r="H139" s="15"/>
      <c r="I139" s="15"/>
      <c r="J139" s="15"/>
    </row>
    <row r="140" spans="1:10" ht="24" x14ac:dyDescent="0.2">
      <c r="A140" s="16"/>
      <c r="B140" s="17" t="s">
        <v>185</v>
      </c>
      <c r="C140" s="16" t="s">
        <v>15</v>
      </c>
      <c r="D140" s="18">
        <v>10</v>
      </c>
      <c r="E140" s="19"/>
      <c r="F140" s="18">
        <f>D140*E140</f>
        <v>0</v>
      </c>
      <c r="G140" s="19"/>
      <c r="H140" s="18">
        <f>D140*G140</f>
        <v>0</v>
      </c>
      <c r="I140" s="18">
        <f>E140+G140</f>
        <v>0</v>
      </c>
      <c r="J140" s="18">
        <f>D140*I140</f>
        <v>0</v>
      </c>
    </row>
    <row r="141" spans="1:10" ht="24" x14ac:dyDescent="0.2">
      <c r="A141" s="16"/>
      <c r="B141" s="17" t="s">
        <v>186</v>
      </c>
      <c r="C141" s="16" t="s">
        <v>15</v>
      </c>
      <c r="D141" s="18">
        <v>10</v>
      </c>
      <c r="E141" s="19"/>
      <c r="F141" s="18">
        <f>D141*E141</f>
        <v>0</v>
      </c>
      <c r="G141" s="19"/>
      <c r="H141" s="18">
        <f>D141*G141</f>
        <v>0</v>
      </c>
      <c r="I141" s="18">
        <f>E141+G141</f>
        <v>0</v>
      </c>
      <c r="J141" s="18">
        <f>D141*I141</f>
        <v>0</v>
      </c>
    </row>
    <row r="142" spans="1:10" ht="24" x14ac:dyDescent="0.2">
      <c r="A142" s="16"/>
      <c r="B142" s="17" t="s">
        <v>187</v>
      </c>
      <c r="C142" s="16" t="s">
        <v>15</v>
      </c>
      <c r="D142" s="18">
        <v>2</v>
      </c>
      <c r="E142" s="19"/>
      <c r="F142" s="18">
        <f>D142*E142</f>
        <v>0</v>
      </c>
      <c r="G142" s="19"/>
      <c r="H142" s="18">
        <f>D142*G142</f>
        <v>0</v>
      </c>
      <c r="I142" s="18">
        <f>E142+G142</f>
        <v>0</v>
      </c>
      <c r="J142" s="18">
        <f>D142*I142</f>
        <v>0</v>
      </c>
    </row>
    <row r="143" spans="1:10" ht="14.25" x14ac:dyDescent="0.25">
      <c r="A143" s="13"/>
      <c r="B143" s="14" t="s">
        <v>178</v>
      </c>
      <c r="C143" s="13"/>
      <c r="D143" s="15"/>
      <c r="E143" s="20"/>
      <c r="F143" s="15"/>
      <c r="G143" s="20"/>
      <c r="H143" s="15"/>
      <c r="I143" s="15"/>
      <c r="J143" s="15"/>
    </row>
    <row r="144" spans="1:10" ht="14.25" x14ac:dyDescent="0.25">
      <c r="A144" s="13"/>
      <c r="B144" s="14" t="s">
        <v>188</v>
      </c>
      <c r="C144" s="13"/>
      <c r="D144" s="15"/>
      <c r="E144" s="20"/>
      <c r="F144" s="15"/>
      <c r="G144" s="20"/>
      <c r="H144" s="15"/>
      <c r="I144" s="15"/>
      <c r="J144" s="15"/>
    </row>
    <row r="145" spans="1:10" ht="24" x14ac:dyDescent="0.2">
      <c r="A145" s="16"/>
      <c r="B145" s="17" t="s">
        <v>189</v>
      </c>
      <c r="C145" s="16" t="s">
        <v>15</v>
      </c>
      <c r="D145" s="18">
        <v>2</v>
      </c>
      <c r="E145" s="19"/>
      <c r="F145" s="18">
        <f>D145*E145</f>
        <v>0</v>
      </c>
      <c r="G145" s="19"/>
      <c r="H145" s="18">
        <f>D145*G145</f>
        <v>0</v>
      </c>
      <c r="I145" s="18">
        <f>E145+G145</f>
        <v>0</v>
      </c>
      <c r="J145" s="18">
        <f>D145*I145</f>
        <v>0</v>
      </c>
    </row>
    <row r="146" spans="1:10" ht="14.25" x14ac:dyDescent="0.25">
      <c r="A146" s="13"/>
      <c r="B146" s="14" t="s">
        <v>178</v>
      </c>
      <c r="C146" s="13"/>
      <c r="D146" s="15"/>
      <c r="E146" s="20"/>
      <c r="F146" s="15"/>
      <c r="G146" s="20"/>
      <c r="H146" s="15"/>
      <c r="I146" s="15"/>
      <c r="J146" s="15"/>
    </row>
    <row r="147" spans="1:10" ht="14.25" x14ac:dyDescent="0.25">
      <c r="A147" s="13"/>
      <c r="B147" s="14" t="s">
        <v>182</v>
      </c>
      <c r="C147" s="13"/>
      <c r="D147" s="15"/>
      <c r="E147" s="20"/>
      <c r="F147" s="15"/>
      <c r="G147" s="20"/>
      <c r="H147" s="15"/>
      <c r="I147" s="15"/>
      <c r="J147" s="15"/>
    </row>
    <row r="148" spans="1:10" x14ac:dyDescent="0.2">
      <c r="A148" s="16"/>
      <c r="B148" s="17" t="s">
        <v>190</v>
      </c>
      <c r="C148" s="16" t="s">
        <v>15</v>
      </c>
      <c r="D148" s="18">
        <v>2</v>
      </c>
      <c r="E148" s="19"/>
      <c r="F148" s="18">
        <f>D148*E148</f>
        <v>0</v>
      </c>
      <c r="G148" s="19"/>
      <c r="H148" s="18">
        <f>D148*G148</f>
        <v>0</v>
      </c>
      <c r="I148" s="18">
        <f>E148+G148</f>
        <v>0</v>
      </c>
      <c r="J148" s="18">
        <f>D148*I148</f>
        <v>0</v>
      </c>
    </row>
    <row r="149" spans="1:10" ht="14.25" x14ac:dyDescent="0.25">
      <c r="A149" s="13"/>
      <c r="B149" s="14" t="s">
        <v>191</v>
      </c>
      <c r="C149" s="13"/>
      <c r="D149" s="15"/>
      <c r="E149" s="20"/>
      <c r="F149" s="15"/>
      <c r="G149" s="20"/>
      <c r="H149" s="15"/>
      <c r="I149" s="15"/>
      <c r="J149" s="15"/>
    </row>
    <row r="150" spans="1:10" x14ac:dyDescent="0.2">
      <c r="A150" s="16"/>
      <c r="B150" s="17" t="s">
        <v>192</v>
      </c>
      <c r="C150" s="16" t="s">
        <v>161</v>
      </c>
      <c r="D150" s="18">
        <v>10</v>
      </c>
      <c r="E150" s="19"/>
      <c r="F150" s="18">
        <f>D150*E150</f>
        <v>0</v>
      </c>
      <c r="G150" s="19"/>
      <c r="H150" s="18">
        <f>D150*G150</f>
        <v>0</v>
      </c>
      <c r="I150" s="18">
        <f>E150+G150</f>
        <v>0</v>
      </c>
      <c r="J150" s="18">
        <f>D150*I150</f>
        <v>0</v>
      </c>
    </row>
    <row r="151" spans="1:10" x14ac:dyDescent="0.2">
      <c r="A151" s="16"/>
      <c r="B151" s="17" t="s">
        <v>193</v>
      </c>
      <c r="C151" s="16" t="s">
        <v>161</v>
      </c>
      <c r="D151" s="18">
        <v>20</v>
      </c>
      <c r="E151" s="19"/>
      <c r="F151" s="18">
        <f>D151*E151</f>
        <v>0</v>
      </c>
      <c r="G151" s="19"/>
      <c r="H151" s="18">
        <f>D151*G151</f>
        <v>0</v>
      </c>
      <c r="I151" s="18">
        <f>E151+G151</f>
        <v>0</v>
      </c>
      <c r="J151" s="18">
        <f>D151*I151</f>
        <v>0</v>
      </c>
    </row>
    <row r="152" spans="1:10" ht="14.25" x14ac:dyDescent="0.25">
      <c r="A152" s="13"/>
      <c r="B152" s="14" t="s">
        <v>194</v>
      </c>
      <c r="C152" s="13"/>
      <c r="D152" s="15"/>
      <c r="E152" s="20"/>
      <c r="F152" s="15"/>
      <c r="G152" s="20"/>
      <c r="H152" s="15"/>
      <c r="I152" s="15"/>
      <c r="J152" s="15"/>
    </row>
    <row r="153" spans="1:10" x14ac:dyDescent="0.2">
      <c r="A153" s="16"/>
      <c r="B153" s="17" t="s">
        <v>195</v>
      </c>
      <c r="C153" s="16" t="s">
        <v>161</v>
      </c>
      <c r="D153" s="18">
        <v>30</v>
      </c>
      <c r="E153" s="19"/>
      <c r="F153" s="18">
        <f>D153*E153</f>
        <v>0</v>
      </c>
      <c r="G153" s="19"/>
      <c r="H153" s="18">
        <f>D153*G153</f>
        <v>0</v>
      </c>
      <c r="I153" s="18">
        <f>E153+G153</f>
        <v>0</v>
      </c>
      <c r="J153" s="18">
        <f>D153*I153</f>
        <v>0</v>
      </c>
    </row>
    <row r="154" spans="1:10" ht="14.25" x14ac:dyDescent="0.25">
      <c r="A154" s="13"/>
      <c r="B154" s="14" t="s">
        <v>159</v>
      </c>
      <c r="C154" s="13"/>
      <c r="D154" s="15"/>
      <c r="E154" s="20"/>
      <c r="F154" s="15"/>
      <c r="G154" s="20"/>
      <c r="H154" s="15"/>
      <c r="I154" s="15"/>
      <c r="J154" s="15"/>
    </row>
    <row r="155" spans="1:10" x14ac:dyDescent="0.2">
      <c r="A155" s="16"/>
      <c r="B155" s="17" t="s">
        <v>160</v>
      </c>
      <c r="C155" s="16" t="s">
        <v>161</v>
      </c>
      <c r="D155" s="18">
        <v>215</v>
      </c>
      <c r="E155" s="19"/>
      <c r="F155" s="18">
        <f>D155*E155</f>
        <v>0</v>
      </c>
      <c r="G155" s="19"/>
      <c r="H155" s="18">
        <f>D155*G155</f>
        <v>0</v>
      </c>
      <c r="I155" s="18">
        <f>E155+G155</f>
        <v>0</v>
      </c>
      <c r="J155" s="18">
        <f>D155*I155</f>
        <v>0</v>
      </c>
    </row>
    <row r="156" spans="1:10" x14ac:dyDescent="0.2">
      <c r="A156" s="16"/>
      <c r="B156" s="17" t="s">
        <v>196</v>
      </c>
      <c r="C156" s="16" t="s">
        <v>161</v>
      </c>
      <c r="D156" s="18">
        <v>30</v>
      </c>
      <c r="E156" s="19"/>
      <c r="F156" s="18">
        <f>D156*E156</f>
        <v>0</v>
      </c>
      <c r="G156" s="19"/>
      <c r="H156" s="18">
        <f>D156*G156</f>
        <v>0</v>
      </c>
      <c r="I156" s="18">
        <f>E156+G156</f>
        <v>0</v>
      </c>
      <c r="J156" s="18">
        <f>D156*I156</f>
        <v>0</v>
      </c>
    </row>
    <row r="157" spans="1:10" x14ac:dyDescent="0.2">
      <c r="A157" s="16"/>
      <c r="B157" s="17" t="s">
        <v>197</v>
      </c>
      <c r="C157" s="16" t="s">
        <v>161</v>
      </c>
      <c r="D157" s="18">
        <v>30</v>
      </c>
      <c r="E157" s="19"/>
      <c r="F157" s="18">
        <f>D157*E157</f>
        <v>0</v>
      </c>
      <c r="G157" s="19"/>
      <c r="H157" s="18">
        <f>D157*G157</f>
        <v>0</v>
      </c>
      <c r="I157" s="18">
        <f>E157+G157</f>
        <v>0</v>
      </c>
      <c r="J157" s="18">
        <f>D157*I157</f>
        <v>0</v>
      </c>
    </row>
    <row r="158" spans="1:10" ht="14.25" x14ac:dyDescent="0.25">
      <c r="A158" s="13"/>
      <c r="B158" s="14" t="s">
        <v>163</v>
      </c>
      <c r="C158" s="13"/>
      <c r="D158" s="15"/>
      <c r="E158" s="20"/>
      <c r="F158" s="15"/>
      <c r="G158" s="20"/>
      <c r="H158" s="15"/>
      <c r="I158" s="15"/>
      <c r="J158" s="15"/>
    </row>
    <row r="159" spans="1:10" x14ac:dyDescent="0.2">
      <c r="A159" s="16"/>
      <c r="B159" s="17" t="s">
        <v>164</v>
      </c>
      <c r="C159" s="16" t="s">
        <v>161</v>
      </c>
      <c r="D159" s="18">
        <v>245</v>
      </c>
      <c r="E159" s="19"/>
      <c r="F159" s="18">
        <f>D159*E159</f>
        <v>0</v>
      </c>
      <c r="G159" s="19"/>
      <c r="H159" s="18">
        <f>D159*G159</f>
        <v>0</v>
      </c>
      <c r="I159" s="18">
        <f>E159+G159</f>
        <v>0</v>
      </c>
      <c r="J159" s="18">
        <f>D159*I159</f>
        <v>0</v>
      </c>
    </row>
    <row r="160" spans="1:10" x14ac:dyDescent="0.2">
      <c r="A160" s="16"/>
      <c r="B160" s="17" t="s">
        <v>165</v>
      </c>
      <c r="C160" s="16" t="s">
        <v>161</v>
      </c>
      <c r="D160" s="18">
        <v>75</v>
      </c>
      <c r="E160" s="19"/>
      <c r="F160" s="18">
        <f>D160*E160</f>
        <v>0</v>
      </c>
      <c r="G160" s="19"/>
      <c r="H160" s="18">
        <f>D160*G160</f>
        <v>0</v>
      </c>
      <c r="I160" s="18">
        <f>E160+G160</f>
        <v>0</v>
      </c>
      <c r="J160" s="18">
        <f>D160*I160</f>
        <v>0</v>
      </c>
    </row>
    <row r="161" spans="1:10" x14ac:dyDescent="0.2">
      <c r="A161" s="16"/>
      <c r="B161" s="17" t="s">
        <v>198</v>
      </c>
      <c r="C161" s="16"/>
      <c r="D161" s="18"/>
      <c r="E161" s="18"/>
      <c r="F161" s="18">
        <f>SUM(F128:F160)*0.05</f>
        <v>0</v>
      </c>
      <c r="G161" s="18"/>
      <c r="H161" s="18"/>
      <c r="I161" s="18"/>
      <c r="J161" s="18">
        <f>F161</f>
        <v>0</v>
      </c>
    </row>
    <row r="162" spans="1:10" ht="14.25" x14ac:dyDescent="0.25">
      <c r="A162" s="10"/>
      <c r="B162" s="11" t="s">
        <v>199</v>
      </c>
      <c r="C162" s="10"/>
      <c r="D162" s="12"/>
      <c r="E162" s="12"/>
      <c r="F162" s="12">
        <f>SUM(F128:F161)</f>
        <v>0</v>
      </c>
      <c r="G162" s="12"/>
      <c r="H162" s="12">
        <f>SUM(H128:H161)</f>
        <v>0</v>
      </c>
      <c r="I162" s="12"/>
      <c r="J162" s="12">
        <f>SUM(J128:J161)</f>
        <v>0</v>
      </c>
    </row>
    <row r="163" spans="1:10" ht="16.5" x14ac:dyDescent="0.3">
      <c r="A163" s="7"/>
      <c r="B163" s="8" t="s">
        <v>200</v>
      </c>
      <c r="C163" s="7"/>
      <c r="D163" s="9"/>
      <c r="E163" s="9"/>
      <c r="F163" s="9">
        <f>SUM(F125+F162)</f>
        <v>0</v>
      </c>
      <c r="G163" s="9"/>
      <c r="H163" s="9">
        <f>SUM(H125+H162)</f>
        <v>0</v>
      </c>
      <c r="I163" s="9"/>
      <c r="J163" s="9">
        <f>SUM(J125+J162)</f>
        <v>0</v>
      </c>
    </row>
  </sheetData>
  <sheetProtection sheet="1" objects="1" scenarios="1"/>
  <pageMargins left="0.78749999999999998" right="0.78749999999999998" top="1.05277777777778" bottom="1.05277777777778" header="0.78749999999999998" footer="0.78749999999999998"/>
  <pageSetup paperSize="9" orientation="portrait" useFirstPageNumber="1" horizontalDpi="300" verticalDpi="300"/>
  <headerFooter>
    <oddHeader>&amp;C&amp;"Times New Roman,obyčejné"&amp;12&amp;A</oddHeader>
    <oddFooter>&amp;C&amp;"Times New Roman,obyčejné"&amp;12Stránka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C13"/>
  <sheetViews>
    <sheetView zoomScaleNormal="100" workbookViewId="0">
      <selection activeCell="F21" sqref="F21"/>
    </sheetView>
  </sheetViews>
  <sheetFormatPr defaultColWidth="8.7109375" defaultRowHeight="12.75" x14ac:dyDescent="0.2"/>
  <cols>
    <col min="1" max="1" width="38.42578125" style="1" customWidth="1"/>
    <col min="2" max="2" width="12.5703125" style="3" customWidth="1"/>
    <col min="3" max="3" width="12.7109375" style="3" customWidth="1"/>
  </cols>
  <sheetData>
    <row r="1" spans="1:3" ht="14.25" x14ac:dyDescent="0.25">
      <c r="A1" s="10" t="s">
        <v>201</v>
      </c>
      <c r="B1" s="24" t="s">
        <v>4</v>
      </c>
      <c r="C1" s="24" t="s">
        <v>6</v>
      </c>
    </row>
    <row r="2" spans="1:3" x14ac:dyDescent="0.2">
      <c r="A2" s="25" t="s">
        <v>10</v>
      </c>
      <c r="B2" s="26">
        <f>ROUND('MaR - Specifikace materiálu'!F109,0)</f>
        <v>0</v>
      </c>
      <c r="C2" s="26">
        <f>ROUND('MaR - Specifikace materiálu'!H109,0)</f>
        <v>0</v>
      </c>
    </row>
    <row r="3" spans="1:3" x14ac:dyDescent="0.2">
      <c r="A3" s="16" t="s">
        <v>374</v>
      </c>
      <c r="B3" s="18">
        <f>ROUND('MaR - Specifikace materiálu'!F39,0)</f>
        <v>0</v>
      </c>
      <c r="C3" s="18">
        <f>ROUND('MaR - Specifikace materiálu'!H39,0)</f>
        <v>0</v>
      </c>
    </row>
    <row r="4" spans="1:3" x14ac:dyDescent="0.2">
      <c r="A4" s="16" t="s">
        <v>202</v>
      </c>
      <c r="B4" s="18">
        <f>ROUND('MaR - Specifikace materiálu'!F87,0)</f>
        <v>0</v>
      </c>
      <c r="C4" s="18">
        <f>ROUND('MaR - Specifikace materiálu'!H87,0)</f>
        <v>0</v>
      </c>
    </row>
    <row r="5" spans="1:3" x14ac:dyDescent="0.2">
      <c r="A5" s="16" t="s">
        <v>203</v>
      </c>
      <c r="B5" s="18">
        <f>ROUND('MaR - Specifikace materiálu'!F108,0)</f>
        <v>0</v>
      </c>
      <c r="C5" s="18">
        <f>ROUND('MaR - Specifikace materiálu'!H108,0)</f>
        <v>0</v>
      </c>
    </row>
    <row r="6" spans="1:3" x14ac:dyDescent="0.2">
      <c r="A6" s="25" t="s">
        <v>157</v>
      </c>
      <c r="B6" s="26">
        <f>ROUND('MaR - Specifikace materiálu'!F163,0)</f>
        <v>0</v>
      </c>
      <c r="C6" s="26">
        <f>ROUND('MaR - Specifikace materiálu'!H163,0)</f>
        <v>0</v>
      </c>
    </row>
    <row r="7" spans="1:3" x14ac:dyDescent="0.2">
      <c r="A7" s="16" t="s">
        <v>204</v>
      </c>
      <c r="B7" s="18">
        <f>ROUND('MaR - Specifikace materiálu'!F125,0)</f>
        <v>0</v>
      </c>
      <c r="C7" s="18">
        <f>ROUND('MaR - Specifikace materiálu'!H125,0)</f>
        <v>0</v>
      </c>
    </row>
    <row r="8" spans="1:3" x14ac:dyDescent="0.2">
      <c r="A8" s="16" t="s">
        <v>205</v>
      </c>
      <c r="B8" s="18">
        <f>ROUND('MaR - Specifikace materiálu'!F162,0)</f>
        <v>0</v>
      </c>
      <c r="C8" s="18">
        <f>ROUND('MaR - Specifikace materiálu'!H162,0)</f>
        <v>0</v>
      </c>
    </row>
    <row r="9" spans="1:3" x14ac:dyDescent="0.2">
      <c r="A9" s="16"/>
      <c r="B9" s="18"/>
      <c r="C9" s="18"/>
    </row>
    <row r="10" spans="1:3" ht="16.5" x14ac:dyDescent="0.3">
      <c r="A10" s="7" t="s">
        <v>206</v>
      </c>
      <c r="B10" s="9"/>
      <c r="C10" s="9">
        <f>+C6+C2+B6+B2</f>
        <v>0</v>
      </c>
    </row>
    <row r="11" spans="1:3" x14ac:dyDescent="0.2">
      <c r="A11" s="16"/>
      <c r="B11" s="18"/>
      <c r="C11" s="18"/>
    </row>
    <row r="12" spans="1:3" x14ac:dyDescent="0.2">
      <c r="A12" s="16"/>
      <c r="B12" s="18"/>
      <c r="C12" s="18"/>
    </row>
    <row r="13" spans="1:3" x14ac:dyDescent="0.2">
      <c r="A13"/>
      <c r="B13"/>
      <c r="C13"/>
    </row>
  </sheetData>
  <pageMargins left="0.78749999999999998" right="0.78749999999999998" top="1.05277777777778" bottom="1.05277777777778" header="0.78749999999999998" footer="0.78749999999999998"/>
  <pageSetup paperSize="9" orientation="portrait" horizontalDpi="300" verticalDpi="300"/>
  <headerFooter>
    <oddHeader>&amp;C&amp;"Times New Roman,obyčejné"&amp;12&amp;A</oddHeader>
    <oddFooter>&amp;C&amp;"Times New Roman,obyčejné"&amp;12Stránka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IW14"/>
  <sheetViews>
    <sheetView topLeftCell="A4" zoomScaleNormal="100" workbookViewId="0">
      <selection activeCell="B14" sqref="B14:G14"/>
    </sheetView>
  </sheetViews>
  <sheetFormatPr defaultColWidth="11.5703125" defaultRowHeight="12.75" x14ac:dyDescent="0.2"/>
  <cols>
    <col min="1" max="1" width="4.7109375" customWidth="1"/>
    <col min="2" max="2" width="38.85546875" customWidth="1"/>
    <col min="3" max="3" width="5" customWidth="1"/>
    <col min="4" max="4" width="4.85546875" customWidth="1"/>
    <col min="5" max="7" width="12.7109375" customWidth="1"/>
    <col min="8" max="257" width="11.5703125" style="30"/>
  </cols>
  <sheetData>
    <row r="1" spans="1:7" x14ac:dyDescent="0.2">
      <c r="A1" s="27" t="s">
        <v>207</v>
      </c>
      <c r="B1" s="28"/>
      <c r="C1" s="29"/>
      <c r="D1" s="29"/>
      <c r="E1" s="29"/>
      <c r="F1" s="29"/>
      <c r="G1" s="29"/>
    </row>
    <row r="2" spans="1:7" x14ac:dyDescent="0.2">
      <c r="A2" s="60" t="s">
        <v>365</v>
      </c>
      <c r="B2" s="32"/>
      <c r="C2" s="33"/>
      <c r="D2" s="33"/>
      <c r="E2" s="33"/>
      <c r="F2" s="33"/>
      <c r="G2" s="33"/>
    </row>
    <row r="3" spans="1:7" x14ac:dyDescent="0.2">
      <c r="A3" s="34"/>
      <c r="B3" s="32"/>
      <c r="C3" s="33"/>
      <c r="D3" s="33"/>
      <c r="E3" s="33"/>
      <c r="F3" s="33"/>
      <c r="G3" s="33"/>
    </row>
    <row r="4" spans="1:7" x14ac:dyDescent="0.2">
      <c r="A4" s="35"/>
      <c r="B4" s="36" t="s">
        <v>209</v>
      </c>
      <c r="C4" s="37" t="s">
        <v>210</v>
      </c>
      <c r="D4" s="38" t="s">
        <v>211</v>
      </c>
      <c r="E4" s="39" t="s">
        <v>212</v>
      </c>
      <c r="F4" s="40" t="s">
        <v>213</v>
      </c>
      <c r="G4" s="41" t="s">
        <v>214</v>
      </c>
    </row>
    <row r="5" spans="1:7" x14ac:dyDescent="0.2">
      <c r="A5" s="35"/>
      <c r="B5" s="36" t="s">
        <v>215</v>
      </c>
      <c r="C5" s="42"/>
      <c r="D5" s="43"/>
      <c r="E5" s="44">
        <f>SUM(E6:E12)</f>
        <v>0</v>
      </c>
      <c r="F5" s="44">
        <f>SUM(F6:F12)</f>
        <v>0</v>
      </c>
      <c r="G5" s="44">
        <f>SUM(G6:G12)</f>
        <v>0</v>
      </c>
    </row>
    <row r="6" spans="1:7" x14ac:dyDescent="0.2">
      <c r="A6" s="45"/>
      <c r="B6" s="61" t="s">
        <v>366</v>
      </c>
      <c r="C6" s="47">
        <v>89</v>
      </c>
      <c r="D6" s="62" t="s">
        <v>15</v>
      </c>
      <c r="E6" s="49"/>
      <c r="F6" s="50"/>
      <c r="G6" s="58">
        <f t="shared" ref="G6:G12" si="0">+F6+E6</f>
        <v>0</v>
      </c>
    </row>
    <row r="7" spans="1:7" ht="25.5" x14ac:dyDescent="0.2">
      <c r="A7" s="52"/>
      <c r="B7" s="53" t="s">
        <v>367</v>
      </c>
      <c r="C7" s="54">
        <v>78</v>
      </c>
      <c r="D7" s="55" t="s">
        <v>65</v>
      </c>
      <c r="E7" s="56"/>
      <c r="F7" s="57"/>
      <c r="G7" s="58">
        <f t="shared" si="0"/>
        <v>0</v>
      </c>
    </row>
    <row r="8" spans="1:7" ht="25.5" x14ac:dyDescent="0.2">
      <c r="A8" s="52"/>
      <c r="B8" s="53" t="s">
        <v>368</v>
      </c>
      <c r="C8" s="54">
        <v>11</v>
      </c>
      <c r="D8" s="55" t="s">
        <v>65</v>
      </c>
      <c r="E8" s="56"/>
      <c r="F8" s="57"/>
      <c r="G8" s="58">
        <f t="shared" si="0"/>
        <v>0</v>
      </c>
    </row>
    <row r="9" spans="1:7" x14ac:dyDescent="0.2">
      <c r="A9" s="52"/>
      <c r="B9" s="53" t="s">
        <v>369</v>
      </c>
      <c r="C9" s="54">
        <v>2</v>
      </c>
      <c r="D9" s="55" t="s">
        <v>65</v>
      </c>
      <c r="E9" s="56"/>
      <c r="F9" s="57"/>
      <c r="G9" s="58">
        <f t="shared" si="0"/>
        <v>0</v>
      </c>
    </row>
    <row r="10" spans="1:7" ht="25.5" x14ac:dyDescent="0.2">
      <c r="A10" s="52"/>
      <c r="B10" s="53" t="s">
        <v>370</v>
      </c>
      <c r="C10" s="54">
        <v>2</v>
      </c>
      <c r="D10" s="55" t="s">
        <v>65</v>
      </c>
      <c r="E10" s="56"/>
      <c r="F10" s="57"/>
      <c r="G10" s="58">
        <f t="shared" si="0"/>
        <v>0</v>
      </c>
    </row>
    <row r="11" spans="1:7" x14ac:dyDescent="0.2">
      <c r="A11" s="52"/>
      <c r="B11" s="53" t="s">
        <v>371</v>
      </c>
      <c r="C11" s="54">
        <v>89</v>
      </c>
      <c r="D11" s="55" t="s">
        <v>65</v>
      </c>
      <c r="E11" s="56"/>
      <c r="F11" s="57"/>
      <c r="G11" s="58">
        <f t="shared" si="0"/>
        <v>0</v>
      </c>
    </row>
    <row r="12" spans="1:7" ht="25.5" x14ac:dyDescent="0.2">
      <c r="A12" s="52"/>
      <c r="B12" s="53" t="s">
        <v>372</v>
      </c>
      <c r="C12" s="54">
        <v>2</v>
      </c>
      <c r="D12" s="55" t="s">
        <v>65</v>
      </c>
      <c r="E12" s="56"/>
      <c r="F12" s="57"/>
      <c r="G12" s="58">
        <f t="shared" si="0"/>
        <v>0</v>
      </c>
    </row>
    <row r="13" spans="1:7" x14ac:dyDescent="0.2">
      <c r="A13" s="52"/>
      <c r="B13" s="53"/>
      <c r="C13" s="54"/>
      <c r="D13" s="55"/>
      <c r="E13" s="56"/>
      <c r="F13" s="57"/>
      <c r="G13" s="58"/>
    </row>
    <row r="14" spans="1:7" ht="105.75" customHeight="1" x14ac:dyDescent="0.2">
      <c r="A14" s="52"/>
      <c r="B14" s="75" t="s">
        <v>373</v>
      </c>
      <c r="C14" s="75"/>
      <c r="D14" s="75"/>
      <c r="E14" s="75"/>
      <c r="F14" s="75"/>
      <c r="G14" s="75"/>
    </row>
  </sheetData>
  <mergeCells count="1">
    <mergeCell ref="B14:G14"/>
  </mergeCells>
  <conditionalFormatting sqref="B6:B14">
    <cfRule type="expression" dxfId="2" priority="1">
      <formula>LEN($D9)=0</formula>
    </cfRule>
    <cfRule type="expression" dxfId="1" priority="2">
      <formula>D9="T"</formula>
    </cfRule>
    <cfRule type="expression" dxfId="0" priority="3">
      <formula>D9="P"</formula>
    </cfRule>
  </conditionalFormatting>
  <pageMargins left="0.78749999999999998" right="0.78749999999999998" top="1.05277777777778" bottom="1.05277777777778" header="0.78749999999999998" footer="0.78749999999999998"/>
  <pageSetup paperSize="9" orientation="portrait" useFirstPageNumber="1" horizontalDpi="300" verticalDpi="300"/>
  <headerFooter>
    <oddHeader>&amp;C&amp;"Times New Roman,obyčejné"&amp;12&amp;A</oddHeader>
    <oddFooter>&amp;C&amp;"Times New Roman,obyčejné"&amp;12Stránka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28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5</vt:i4>
      </vt:variant>
    </vt:vector>
  </HeadingPairs>
  <TitlesOfParts>
    <vt:vector size="5" baseType="lpstr">
      <vt:lpstr>Sumář</vt:lpstr>
      <vt:lpstr>Strojní část</vt:lpstr>
      <vt:lpstr>MaR - Specifikace materiálu</vt:lpstr>
      <vt:lpstr>MaR - Rekapitulace</vt:lpstr>
      <vt:lpstr>Soustava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Štěpán Vinař</dc:creator>
  <dc:description/>
  <cp:lastModifiedBy>choutkoi</cp:lastModifiedBy>
  <cp:revision>2</cp:revision>
  <dcterms:created xsi:type="dcterms:W3CDTF">2024-05-28T15:23:05Z</dcterms:created>
  <dcterms:modified xsi:type="dcterms:W3CDTF">2024-05-30T14:59:16Z</dcterms:modified>
  <dc:language>cs-CZ</dc:language>
</cp:coreProperties>
</file>